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keforestnc.sharepoint.com/sites/WFCommunityDevelopment/Shared Documents/Development Services Section/Bonds/"/>
    </mc:Choice>
  </mc:AlternateContent>
  <xr:revisionPtr revIDLastSave="201" documentId="13_ncr:201_{F5F68243-4C56-4F15-9387-4E9641C82F1A}" xr6:coauthVersionLast="47" xr6:coauthVersionMax="47" xr10:uidLastSave="{B430AECB-618F-4889-B71D-B23F116FA7D1}"/>
  <workbookProtection workbookAlgorithmName="SHA-512" workbookHashValue="g0exuFODFxaplUjEYRik2rqujBJUZqX45pz2+E0Myw7gsYId8EBTOdsc7fUawT+pIeGelgRHV6GPhgHUjD62Vg==" workbookSaltValue="fgjNrtE9yRAhanibpLc7mQ==" workbookSpinCount="100000" lockStructure="1"/>
  <bookViews>
    <workbookView xWindow="-110" yWindow="-110" windowWidth="19420" windowHeight="10300" xr2:uid="{02B0B17E-11F0-4BA3-8DF7-F177C7589F1C}"/>
  </bookViews>
  <sheets>
    <sheet name="Sheet1" sheetId="1" r:id="rId1"/>
    <sheet name="Sheet2" sheetId="2" state="hidden" r:id="rId2"/>
  </sheets>
  <definedNames>
    <definedName name="_xlnm.Print_Area" localSheetId="0">Sheet1!$A$2:$E$208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0" i="1" l="1"/>
  <c r="E179" i="1"/>
  <c r="E178" i="1"/>
  <c r="E56" i="1" l="1"/>
  <c r="E54" i="1"/>
  <c r="E72" i="1"/>
  <c r="E143" i="1"/>
  <c r="E140" i="1"/>
  <c r="C193" i="1" l="1"/>
  <c r="C191" i="1"/>
  <c r="B189" i="1"/>
  <c r="B190" i="1"/>
  <c r="E168" i="1" l="1"/>
  <c r="E177" i="1"/>
  <c r="E181" i="1"/>
  <c r="E174" i="1"/>
  <c r="E62" i="1"/>
  <c r="E61" i="1"/>
  <c r="E156" i="1"/>
  <c r="E68" i="1"/>
  <c r="E182" i="1"/>
  <c r="E134" i="1"/>
  <c r="E133" i="1"/>
  <c r="E132" i="1"/>
  <c r="E131" i="1"/>
  <c r="E149" i="1"/>
  <c r="E64" i="1"/>
  <c r="E98" i="1"/>
  <c r="E108" i="1"/>
  <c r="E109" i="1"/>
  <c r="E110" i="1"/>
  <c r="E111" i="1"/>
  <c r="E171" i="1"/>
  <c r="E151" i="1"/>
  <c r="E152" i="1"/>
  <c r="E107" i="1"/>
  <c r="E112" i="1"/>
  <c r="E106" i="1"/>
  <c r="E66" i="1"/>
  <c r="E167" i="1"/>
  <c r="E148" i="1"/>
  <c r="E117" i="1"/>
  <c r="E100" i="1"/>
  <c r="E101" i="1"/>
  <c r="E102" i="1"/>
  <c r="E103" i="1"/>
  <c r="E104" i="1"/>
  <c r="E105" i="1"/>
  <c r="E118" i="1"/>
  <c r="E153" i="1"/>
  <c r="E154" i="1"/>
  <c r="E155" i="1"/>
  <c r="E114" i="1"/>
  <c r="E115" i="1"/>
  <c r="E99" i="1"/>
  <c r="E69" i="1" l="1"/>
  <c r="E67" i="1"/>
  <c r="E169" i="1"/>
  <c r="E172" i="1"/>
  <c r="E173" i="1"/>
  <c r="E175" i="1"/>
  <c r="E176" i="1"/>
  <c r="E166" i="1"/>
  <c r="E146" i="1"/>
  <c r="E147" i="1"/>
  <c r="E150" i="1"/>
  <c r="E157" i="1"/>
  <c r="E158" i="1"/>
  <c r="E159" i="1"/>
  <c r="E160" i="1"/>
  <c r="E126" i="1"/>
  <c r="E127" i="1"/>
  <c r="E128" i="1"/>
  <c r="E129" i="1"/>
  <c r="E130" i="1"/>
  <c r="E139" i="1"/>
  <c r="E141" i="1"/>
  <c r="E142" i="1"/>
  <c r="E145" i="1"/>
  <c r="E125" i="1"/>
  <c r="E97" i="1"/>
  <c r="E113" i="1"/>
  <c r="E116" i="1"/>
  <c r="E119" i="1"/>
  <c r="E96" i="1"/>
  <c r="E57" i="1"/>
  <c r="E58" i="1"/>
  <c r="E59" i="1"/>
  <c r="E60" i="1"/>
  <c r="E63" i="1"/>
  <c r="E65" i="1"/>
  <c r="E77" i="1"/>
  <c r="E78" i="1"/>
  <c r="E79" i="1"/>
  <c r="E55" i="1"/>
  <c r="E91" i="1" l="1"/>
  <c r="E120" i="1"/>
  <c r="E161" i="1"/>
  <c r="E183" i="1"/>
  <c r="B5" i="2" l="1"/>
  <c r="C5" i="2" s="1"/>
  <c r="B6" i="2"/>
  <c r="C6" i="2" s="1"/>
  <c r="B7" i="2"/>
  <c r="C7" i="2" s="1"/>
  <c r="B3" i="2"/>
  <c r="C3" i="2" s="1"/>
  <c r="B4" i="2"/>
  <c r="C4" i="2" s="1"/>
  <c r="C194" i="1" s="1"/>
  <c r="B8" i="2"/>
  <c r="C8" i="2" s="1"/>
  <c r="B2" i="2"/>
  <c r="C2" i="2" s="1"/>
  <c r="C192" i="1"/>
</calcChain>
</file>

<file path=xl/sharedStrings.xml><?xml version="1.0" encoding="utf-8"?>
<sst xmlns="http://schemas.openxmlformats.org/spreadsheetml/2006/main" count="299" uniqueCount="162">
  <si>
    <t>Prepared By</t>
  </si>
  <si>
    <t xml:space="preserve">Engineer Stamp Required
</t>
  </si>
  <si>
    <t>Date:</t>
  </si>
  <si>
    <t>Date</t>
  </si>
  <si>
    <t>Name:</t>
  </si>
  <si>
    <t>Name</t>
  </si>
  <si>
    <t>PE Registration No.:</t>
  </si>
  <si>
    <t>P.E. Number</t>
  </si>
  <si>
    <t>Firm Name:</t>
  </si>
  <si>
    <t>Firm Name</t>
  </si>
  <si>
    <t>Firm Address:</t>
  </si>
  <si>
    <t>Address</t>
  </si>
  <si>
    <t>City, State, Zip:</t>
  </si>
  <si>
    <t>City, State, Zip</t>
  </si>
  <si>
    <t>Phone Number:</t>
  </si>
  <si>
    <t>Phone</t>
  </si>
  <si>
    <t>Email Address:</t>
  </si>
  <si>
    <t>Email</t>
  </si>
  <si>
    <t>Project Description</t>
  </si>
  <si>
    <t>Project Name:</t>
  </si>
  <si>
    <t>Project Phase:</t>
  </si>
  <si>
    <t>Phase</t>
  </si>
  <si>
    <t>Number</t>
  </si>
  <si>
    <t>Site Address:</t>
  </si>
  <si>
    <t>Parcel #'s:</t>
  </si>
  <si>
    <t>Parcels</t>
  </si>
  <si>
    <t>Financially Responsible Owner</t>
  </si>
  <si>
    <t>Address:</t>
  </si>
  <si>
    <t>Contact Name:</t>
  </si>
  <si>
    <t xml:space="preserve">
</t>
  </si>
  <si>
    <r>
      <t xml:space="preserve">      
         _______________________________________________                               _____________________
                                      </t>
    </r>
    <r>
      <rPr>
        <i/>
        <sz val="11"/>
        <color theme="1"/>
        <rFont val="Calibri"/>
        <family val="2"/>
        <scheme val="minor"/>
      </rPr>
      <t xml:space="preserve">  Authorized Signature                                                                                    Date</t>
    </r>
  </si>
  <si>
    <t>Item Description</t>
  </si>
  <si>
    <t>Quantity</t>
  </si>
  <si>
    <t>Unit</t>
  </si>
  <si>
    <t>Unit Price</t>
  </si>
  <si>
    <t>Total Price</t>
  </si>
  <si>
    <t>Construction Entrance</t>
  </si>
  <si>
    <t>EA</t>
  </si>
  <si>
    <t>Silt Fence</t>
  </si>
  <si>
    <t>LF</t>
  </si>
  <si>
    <t>Safety Fence (Orange Plastic)</t>
  </si>
  <si>
    <t>Tree Protection</t>
  </si>
  <si>
    <t>Concrete Washout Pit</t>
  </si>
  <si>
    <t>Sediment Basin</t>
  </si>
  <si>
    <t>Sediment Basin Conversion</t>
  </si>
  <si>
    <t>Inlet Protection</t>
  </si>
  <si>
    <t>Rip Rap (Class A, B)</t>
  </si>
  <si>
    <t>TON</t>
  </si>
  <si>
    <t>AC</t>
  </si>
  <si>
    <t>Sodding</t>
  </si>
  <si>
    <t>SY</t>
  </si>
  <si>
    <t>1-1/2" Skimmer</t>
  </si>
  <si>
    <t>2.0" Skimmer</t>
  </si>
  <si>
    <t>2.5" Skimmer</t>
  </si>
  <si>
    <t>Slope Drains</t>
  </si>
  <si>
    <t>Coir Fiber Baffle</t>
  </si>
  <si>
    <t>Wattle</t>
  </si>
  <si>
    <t>Matting</t>
  </si>
  <si>
    <t>Silt Fence Outlet</t>
  </si>
  <si>
    <t>Diversion Ditch</t>
  </si>
  <si>
    <t>As-Builts</t>
  </si>
  <si>
    <t>Click here to add item</t>
  </si>
  <si>
    <t>EROSION &amp; SEDIMENT CONTROL TOTAL</t>
  </si>
  <si>
    <t>Catch Basins</t>
  </si>
  <si>
    <t>Drop Inlets (Frame &amp; Grate)</t>
  </si>
  <si>
    <t>Manhole (Frame &amp; Cover)</t>
  </si>
  <si>
    <t>RCP 12"</t>
  </si>
  <si>
    <t>RCP 15"</t>
  </si>
  <si>
    <t>RCP 18"</t>
  </si>
  <si>
    <t>RCP 24"</t>
  </si>
  <si>
    <t>RCP 30"</t>
  </si>
  <si>
    <t>RCP 36"</t>
  </si>
  <si>
    <t>RCP 60"</t>
  </si>
  <si>
    <t>End Section, 15"</t>
  </si>
  <si>
    <t>End Section, 18"</t>
  </si>
  <si>
    <t>End Section, 24"</t>
  </si>
  <si>
    <t>End Section, 30"</t>
  </si>
  <si>
    <t>End Section, 36"</t>
  </si>
  <si>
    <t>Reinforced Endwalls</t>
  </si>
  <si>
    <t>CY</t>
  </si>
  <si>
    <t>Video of Pipe</t>
  </si>
  <si>
    <t>Clean Out SD Structures</t>
  </si>
  <si>
    <t>STORMWATER &amp; BMP's TOTAL</t>
  </si>
  <si>
    <t>1" Final Surface Course</t>
  </si>
  <si>
    <t>SYD</t>
  </si>
  <si>
    <t>1.5" Final Surface Course</t>
  </si>
  <si>
    <t>2" Final Surface Course</t>
  </si>
  <si>
    <t>1" Initial Surface Course</t>
  </si>
  <si>
    <t>1.5" Initial Surface Course</t>
  </si>
  <si>
    <t>2" Initial Surface Course</t>
  </si>
  <si>
    <t>Asphalt Surface Course</t>
  </si>
  <si>
    <t>Asphalt Intermediate Course</t>
  </si>
  <si>
    <t>Asphalt Base Course</t>
  </si>
  <si>
    <t>Aggregate Base Course</t>
  </si>
  <si>
    <t>6" Base Course</t>
  </si>
  <si>
    <t>8" Base Course</t>
  </si>
  <si>
    <t>10" Base Course</t>
  </si>
  <si>
    <t>Milling, Asphalt Pavement 1.5"</t>
  </si>
  <si>
    <t>Concrete Curb and Gutter</t>
  </si>
  <si>
    <t>Curb Ramp</t>
  </si>
  <si>
    <t>Sidewalk, Concrete 4"</t>
  </si>
  <si>
    <t>Sidewalk, Concrete 6"</t>
  </si>
  <si>
    <t xml:space="preserve">Multi-Use Path </t>
  </si>
  <si>
    <t>Street Signs</t>
  </si>
  <si>
    <t>Concrete Wheel Stops</t>
  </si>
  <si>
    <t xml:space="preserve">EA </t>
  </si>
  <si>
    <t>Traffic Signal</t>
  </si>
  <si>
    <t>Street Lighting (direct bury)</t>
  </si>
  <si>
    <t>Street Lighting (pedestal base)</t>
  </si>
  <si>
    <t>Thermoplastic, 4"</t>
  </si>
  <si>
    <t>Themoplastic, 8"</t>
  </si>
  <si>
    <t xml:space="preserve">Thermoplastic, 24" </t>
  </si>
  <si>
    <t>ROADWAY TOTAL</t>
  </si>
  <si>
    <t>Street Trees</t>
  </si>
  <si>
    <r>
      <t xml:space="preserve">Landscaping
</t>
    </r>
    <r>
      <rPr>
        <b/>
        <sz val="9"/>
        <color rgb="FFFF0000"/>
        <rFont val="Times New Roman"/>
        <family val="1"/>
      </rPr>
      <t>Provide the constractor estimate</t>
    </r>
  </si>
  <si>
    <t>Mulch</t>
  </si>
  <si>
    <t>Pedestrian Trail/Greenway</t>
  </si>
  <si>
    <t>Greenway Signage</t>
  </si>
  <si>
    <t>Bike Rack</t>
  </si>
  <si>
    <t>Mail Kiosk</t>
  </si>
  <si>
    <t>Bench</t>
  </si>
  <si>
    <t>Trash/Recyling Cans</t>
  </si>
  <si>
    <t>LANDSCAPING / OTHER TOTAL</t>
  </si>
  <si>
    <t>Do not enter any data on this page - the page will auto-fill from preceding entries.</t>
  </si>
  <si>
    <t xml:space="preserve">For more information on the development bond process, please click here. </t>
  </si>
  <si>
    <t>Completion Guarantee</t>
  </si>
  <si>
    <t>Warranty Security</t>
  </si>
  <si>
    <r>
      <t xml:space="preserve">Public Art
</t>
    </r>
    <r>
      <rPr>
        <b/>
        <sz val="9"/>
        <color rgb="FFFF0000"/>
        <rFont val="Times New Roman"/>
        <family val="1"/>
      </rPr>
      <t>Provide the contractor estimate</t>
    </r>
  </si>
  <si>
    <t>Temporary Seeding</t>
  </si>
  <si>
    <t>Permanent Seeding</t>
  </si>
  <si>
    <t>Break and Replace</t>
  </si>
  <si>
    <t>Buffer Plantings</t>
  </si>
  <si>
    <t>Monthly Maintenance of Measures</t>
  </si>
  <si>
    <t>MONTH</t>
  </si>
  <si>
    <t>Dewatering</t>
  </si>
  <si>
    <t>Vehicle Tracking Control</t>
  </si>
  <si>
    <t>Sediment Trap</t>
  </si>
  <si>
    <t>DRAINAGE AREA (AC)</t>
  </si>
  <si>
    <t>TIA Recommendation FIL</t>
  </si>
  <si>
    <t>Infrastructure Improvement FIL</t>
  </si>
  <si>
    <t>Landscaping FIL</t>
  </si>
  <si>
    <t xml:space="preserve">Type of Surety or FIL: Use Dropdown </t>
  </si>
  <si>
    <t>Surety or Fee-in-Lieu Estimate Calculations</t>
  </si>
  <si>
    <t>Sidewalk/MUP/Greenway Connection FIL</t>
  </si>
  <si>
    <t>Column1</t>
  </si>
  <si>
    <t>Column2</t>
  </si>
  <si>
    <t>Column3</t>
  </si>
  <si>
    <t>Erosion &amp; Sediment Control Security</t>
  </si>
  <si>
    <r>
      <t>For Sureties: S</t>
    </r>
    <r>
      <rPr>
        <sz val="13"/>
        <color theme="1"/>
        <rFont val="Times New Roman"/>
        <family val="1"/>
      </rPr>
      <t xml:space="preserve">ave this worksbook as a PDF and upload as a document to the Guarantee/Security Application for your project in GeoCivix. </t>
    </r>
    <r>
      <rPr>
        <b/>
        <sz val="13"/>
        <color theme="1"/>
        <rFont val="Times New Roman"/>
        <family val="1"/>
      </rPr>
      <t xml:space="preserve">
For Fee-in-Lieu's:</t>
    </r>
    <r>
      <rPr>
        <sz val="13"/>
        <color theme="1"/>
        <rFont val="Times New Roman"/>
        <family val="1"/>
      </rPr>
      <t xml:space="preserve"> Save this workbook as a PDF and upload as a document, with the FIL Cover Letter attached, to the Construction Plan Application for your project in GeoCivix. </t>
    </r>
  </si>
  <si>
    <t>Type of Surety or Fee-in-Lieu:</t>
  </si>
  <si>
    <t>Column4</t>
  </si>
  <si>
    <t>Property Owner:</t>
  </si>
  <si>
    <t>Property Owner</t>
  </si>
  <si>
    <t>Financially Responsbile Owner Name:</t>
  </si>
  <si>
    <t>Subtotal:</t>
  </si>
  <si>
    <t>Contingency:</t>
  </si>
  <si>
    <t>Total:</t>
  </si>
  <si>
    <t>Do not secure the surety or FIL funds until all departments have approved the request. 
Approval will be given via GeoCivix.</t>
  </si>
  <si>
    <t>For further information, please contact:</t>
  </si>
  <si>
    <t>Engineering Department
Planning Department
Wake Forest Town Hall - Third Floor
301 S. Brooks St
Wake Forest, NC 27587
919.435.9510</t>
  </si>
  <si>
    <t>Mobilization</t>
  </si>
  <si>
    <r>
      <t xml:space="preserve">
   I, _________________________________________________, a licensed pofessional, do hereby 
certify that I have personally supervised the measurement thereof and that the quanitites expressed
herein represent an accurate measurement of the work to be completed on this project.
_______________________________________                                 _________________
               </t>
    </r>
    <r>
      <rPr>
        <i/>
        <sz val="11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</si>
</sst>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rgb="FFFF0000"/>
      <name val="Times New Roman"/>
      <family val="1"/>
    </font>
    <font>
      <b/>
      <sz val="13"/>
      <name val="Times New Roman"/>
      <family val="1"/>
    </font>
    <font>
      <b/>
      <u/>
      <sz val="14"/>
      <name val="Times New Roman"/>
      <family val="1"/>
    </font>
    <font>
      <sz val="10"/>
      <color theme="1"/>
      <name val="Times New Roman"/>
      <family val="1"/>
    </font>
    <font>
      <b/>
      <sz val="18"/>
      <name val="Times New Roman"/>
      <family val="1"/>
    </font>
    <font>
      <b/>
      <sz val="1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FF0000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44" fontId="6" fillId="0" borderId="0" xfId="1" applyFont="1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9" fillId="2" borderId="5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vertical="top"/>
    </xf>
    <xf numFmtId="9" fontId="0" fillId="0" borderId="0" xfId="0" applyNumberFormat="1"/>
    <xf numFmtId="0" fontId="14" fillId="0" borderId="0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4" fontId="9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64" fontId="0" fillId="0" borderId="0" xfId="0" applyNumberFormat="1"/>
    <xf numFmtId="44" fontId="9" fillId="0" borderId="5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20" fillId="0" borderId="0" xfId="0" applyFont="1" applyAlignment="1">
      <alignment vertical="top" wrapText="1"/>
    </xf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6" xfId="0" applyFont="1" applyBorder="1" applyAlignment="1">
      <alignment horizontal="right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4" fillId="2" borderId="9" xfId="0" applyFont="1" applyFill="1" applyBorder="1"/>
    <xf numFmtId="0" fontId="4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Border="1" applyAlignment="1">
      <alignment horizontal="left" vertical="center"/>
    </xf>
    <xf numFmtId="44" fontId="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4" fontId="5" fillId="0" borderId="5" xfId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44" fontId="7" fillId="0" borderId="5" xfId="1" applyFont="1" applyBorder="1" applyAlignment="1" applyProtection="1">
      <alignment horizontal="left" vertical="center"/>
      <protection locked="0"/>
    </xf>
    <xf numFmtId="0" fontId="5" fillId="2" borderId="16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44" fontId="5" fillId="0" borderId="5" xfId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44" fontId="7" fillId="0" borderId="5" xfId="1" applyFont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2" borderId="16" xfId="0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/>
    <xf numFmtId="44" fontId="5" fillId="0" borderId="5" xfId="1" applyFont="1" applyBorder="1" applyAlignment="1" applyProtection="1">
      <alignment horizontal="center" vertical="center"/>
      <protection locked="0"/>
    </xf>
    <xf numFmtId="44" fontId="7" fillId="0" borderId="5" xfId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9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44" fontId="6" fillId="2" borderId="5" xfId="1" applyFont="1" applyFill="1" applyBorder="1"/>
    <xf numFmtId="0" fontId="6" fillId="2" borderId="14" xfId="0" applyFont="1" applyFill="1" applyBorder="1" applyAlignment="1">
      <alignment vertical="center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0" fillId="0" borderId="9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0" fillId="0" borderId="17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14" xfId="0" applyNumberFormat="1" applyFont="1" applyBorder="1" applyAlignment="1" applyProtection="1">
      <alignment horizontal="left" vertical="center"/>
      <protection locked="0"/>
    </xf>
    <xf numFmtId="14" fontId="7" fillId="0" borderId="15" xfId="0" applyNumberFormat="1" applyFont="1" applyBorder="1" applyAlignment="1" applyProtection="1">
      <alignment horizontal="left" vertical="center"/>
      <protection locked="0"/>
    </xf>
    <xf numFmtId="0" fontId="19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7" fillId="0" borderId="5" xfId="0" applyFont="1" applyBorder="1" applyAlignment="1" applyProtection="1">
      <alignment horizontal="left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164" fontId="23" fillId="0" borderId="10" xfId="1" applyNumberFormat="1" applyFont="1" applyFill="1" applyBorder="1" applyAlignment="1">
      <alignment horizontal="center" vertical="center"/>
    </xf>
    <xf numFmtId="9" fontId="23" fillId="0" borderId="0" xfId="3" applyFont="1" applyFill="1" applyBorder="1" applyAlignment="1">
      <alignment horizontal="center" vertical="center"/>
    </xf>
    <xf numFmtId="9" fontId="23" fillId="0" borderId="10" xfId="3" applyFont="1" applyFill="1" applyBorder="1" applyAlignment="1">
      <alignment horizontal="center" vertical="center"/>
    </xf>
    <xf numFmtId="164" fontId="18" fillId="0" borderId="12" xfId="1" applyNumberFormat="1" applyFont="1" applyFill="1" applyBorder="1" applyAlignment="1">
      <alignment horizontal="center" vertical="center"/>
    </xf>
    <xf numFmtId="164" fontId="18" fillId="0" borderId="13" xfId="1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wrapText="1" indent="1"/>
    </xf>
    <xf numFmtId="0" fontId="24" fillId="0" borderId="9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0" fillId="0" borderId="9" xfId="0" applyFont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/>
    </xf>
    <xf numFmtId="44" fontId="5" fillId="0" borderId="5" xfId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/>
    </xf>
    <xf numFmtId="44" fontId="5" fillId="0" borderId="5" xfId="1" applyFont="1" applyFill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2"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15009</xdr:rowOff>
    </xdr:from>
    <xdr:to>
      <xdr:col>4</xdr:col>
      <xdr:colOff>1009650</xdr:colOff>
      <xdr:row>49</xdr:row>
      <xdr:rowOff>170584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9B2CFA-F600-F110-FE93-F45EF903BCBA}"/>
            </a:ext>
          </a:extLst>
        </xdr:cNvPr>
        <xdr:cNvSpPr txBox="1"/>
      </xdr:nvSpPr>
      <xdr:spPr>
        <a:xfrm>
          <a:off x="0" y="8760691"/>
          <a:ext cx="6144491" cy="51925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CONSTRUCTION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ITEMS</a:t>
          </a:r>
        </a:p>
        <a:p>
          <a:pPr algn="ctr"/>
          <a:r>
            <a:rPr lang="en-US" sz="7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UNIT PRICES WILL BE RE-EVALUATED AT THE BEGINNING OF EVERY CALENDAR YEAR AND ARE SUBJECT TO CHANGE.</a:t>
          </a:r>
          <a:endParaRPr lang="en-US" sz="700" b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50</xdr:row>
      <xdr:rowOff>10503</xdr:rowOff>
    </xdr:from>
    <xdr:to>
      <xdr:col>4</xdr:col>
      <xdr:colOff>1120775</xdr:colOff>
      <xdr:row>51</xdr:row>
      <xdr:rowOff>175848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BF3E8F-945B-734A-327A-128DB418D8F9}"/>
            </a:ext>
          </a:extLst>
        </xdr:cNvPr>
        <xdr:cNvSpPr txBox="1"/>
      </xdr:nvSpPr>
      <xdr:spPr>
        <a:xfrm>
          <a:off x="0" y="9301708"/>
          <a:ext cx="6255616" cy="3471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EROSION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&amp; SEDIMENT CONTROL 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69273</xdr:colOff>
      <xdr:row>92</xdr:row>
      <xdr:rowOff>30018</xdr:rowOff>
    </xdr:from>
    <xdr:to>
      <xdr:col>4</xdr:col>
      <xdr:colOff>1165137</xdr:colOff>
      <xdr:row>93</xdr:row>
      <xdr:rowOff>153110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D16561E-9EA6-495C-AEFA-E11F2703CE66}"/>
            </a:ext>
          </a:extLst>
        </xdr:cNvPr>
        <xdr:cNvSpPr txBox="1"/>
      </xdr:nvSpPr>
      <xdr:spPr>
        <a:xfrm>
          <a:off x="69273" y="17270268"/>
          <a:ext cx="6230705" cy="304933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STORMWATER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MANAGEMENT / BMP's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28575</xdr:colOff>
      <xdr:row>121</xdr:row>
      <xdr:rowOff>12813</xdr:rowOff>
    </xdr:from>
    <xdr:to>
      <xdr:col>4</xdr:col>
      <xdr:colOff>1152771</xdr:colOff>
      <xdr:row>122</xdr:row>
      <xdr:rowOff>173341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1C018A4-06C6-4034-997E-C3B66021D07D}"/>
            </a:ext>
          </a:extLst>
        </xdr:cNvPr>
        <xdr:cNvSpPr txBox="1"/>
      </xdr:nvSpPr>
      <xdr:spPr>
        <a:xfrm>
          <a:off x="28575" y="23071972"/>
          <a:ext cx="6259037" cy="34236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ROADWAY / PARKING LOT / ALLEYWAY</a:t>
          </a:r>
        </a:p>
      </xdr:txBody>
    </xdr:sp>
    <xdr:clientData/>
  </xdr:twoCellAnchor>
  <xdr:twoCellAnchor>
    <xdr:from>
      <xdr:col>0</xdr:col>
      <xdr:colOff>22847</xdr:colOff>
      <xdr:row>162</xdr:row>
      <xdr:rowOff>21869</xdr:rowOff>
    </xdr:from>
    <xdr:to>
      <xdr:col>4</xdr:col>
      <xdr:colOff>1165847</xdr:colOff>
      <xdr:row>163</xdr:row>
      <xdr:rowOff>145207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B022AB1-0868-42AA-BCFF-658260A4B16C}"/>
            </a:ext>
          </a:extLst>
        </xdr:cNvPr>
        <xdr:cNvSpPr txBox="1"/>
      </xdr:nvSpPr>
      <xdr:spPr>
        <a:xfrm>
          <a:off x="22847" y="30536505"/>
          <a:ext cx="6277841" cy="30517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LANDSCAPING / OTHER</a:t>
          </a:r>
        </a:p>
      </xdr:txBody>
    </xdr:sp>
    <xdr:clientData/>
  </xdr:twoCellAnchor>
  <xdr:twoCellAnchor editAs="oneCell">
    <xdr:from>
      <xdr:col>0</xdr:col>
      <xdr:colOff>45625</xdr:colOff>
      <xdr:row>1</xdr:row>
      <xdr:rowOff>40084</xdr:rowOff>
    </xdr:from>
    <xdr:to>
      <xdr:col>1</xdr:col>
      <xdr:colOff>1010804</xdr:colOff>
      <xdr:row>6</xdr:row>
      <xdr:rowOff>143764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2B8CAEA-7A59-475C-A889-ED4CFDF22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9" t="7396" r="45057" b="31854"/>
        <a:stretch/>
      </xdr:blipFill>
      <xdr:spPr>
        <a:xfrm>
          <a:off x="45625" y="221925"/>
          <a:ext cx="3415702" cy="1016059"/>
        </a:xfrm>
        <a:prstGeom prst="rect">
          <a:avLst/>
        </a:prstGeom>
      </xdr:spPr>
    </xdr:pic>
    <xdr:clientData/>
  </xdr:twoCellAnchor>
  <xdr:twoCellAnchor>
    <xdr:from>
      <xdr:col>2</xdr:col>
      <xdr:colOff>288191</xdr:colOff>
      <xdr:row>1</xdr:row>
      <xdr:rowOff>37612</xdr:rowOff>
    </xdr:from>
    <xdr:to>
      <xdr:col>4</xdr:col>
      <xdr:colOff>1183541</xdr:colOff>
      <xdr:row>6</xdr:row>
      <xdr:rowOff>153866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D43538-02E4-473C-BD9D-638020B4D5F1}"/>
            </a:ext>
          </a:extLst>
        </xdr:cNvPr>
        <xdr:cNvSpPr txBox="1"/>
      </xdr:nvSpPr>
      <xdr:spPr>
        <a:xfrm>
          <a:off x="3729891" y="221762"/>
          <a:ext cx="2463800" cy="1037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Engineering Department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301 S. Brooks Street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Wake Forest, NC 27587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919-435-9510</a:t>
          </a: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581025</xdr:colOff>
      <xdr:row>19</xdr:row>
      <xdr:rowOff>104775</xdr:rowOff>
    </xdr:from>
    <xdr:to>
      <xdr:col>1</xdr:col>
      <xdr:colOff>952500</xdr:colOff>
      <xdr:row>19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65D2A36-6EAE-88D9-8DDF-26C1F53D418E}"/>
            </a:ext>
          </a:extLst>
        </xdr:cNvPr>
        <xdr:cNvCxnSpPr/>
      </xdr:nvCxnSpPr>
      <xdr:spPr>
        <a:xfrm>
          <a:off x="2990850" y="3543300"/>
          <a:ext cx="371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718704</xdr:colOff>
      <xdr:row>37</xdr:row>
      <xdr:rowOff>51377</xdr:rowOff>
    </xdr:from>
    <xdr:to>
      <xdr:col>2</xdr:col>
      <xdr:colOff>615949</xdr:colOff>
      <xdr:row>38</xdr:row>
      <xdr:rowOff>89477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A477E1-5708-13CF-2619-130C792FCE85}"/>
            </a:ext>
          </a:extLst>
        </xdr:cNvPr>
        <xdr:cNvSpPr txBox="1"/>
      </xdr:nvSpPr>
      <xdr:spPr>
        <a:xfrm>
          <a:off x="718704" y="6892059"/>
          <a:ext cx="3378200" cy="222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Type Name Here</a:t>
          </a:r>
        </a:p>
      </xdr:txBody>
    </xdr:sp>
    <xdr:clientData/>
  </xdr:twoCellAnchor>
  <xdr:twoCellAnchor>
    <xdr:from>
      <xdr:col>3</xdr:col>
      <xdr:colOff>57150</xdr:colOff>
      <xdr:row>42</xdr:row>
      <xdr:rowOff>76200</xdr:rowOff>
    </xdr:from>
    <xdr:to>
      <xdr:col>4</xdr:col>
      <xdr:colOff>533400</xdr:colOff>
      <xdr:row>43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8D9A599-6695-8CAE-BC28-2464D327A36E}"/>
            </a:ext>
          </a:extLst>
        </xdr:cNvPr>
        <xdr:cNvSpPr txBox="1"/>
      </xdr:nvSpPr>
      <xdr:spPr>
        <a:xfrm>
          <a:off x="4324350" y="7877175"/>
          <a:ext cx="13430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0CAF52F-07C4-4407-9296-88709DA4215B}" name="Table16" displayName="Table16" ref="A1:D8" totalsRowShown="0">
  <autoFilter ref="A1:D8" xr:uid="{20CAF52F-07C4-4407-9296-88709DA4215B}"/>
  <tableColumns count="4">
    <tableColumn id="1" xr3:uid="{806F0374-6DD9-41C5-AD30-724C5CA7B2AD}" name="Column1"/>
    <tableColumn id="2" xr3:uid="{AE025592-3B45-4DD9-8C9E-F0BF3601ED1C}" name="Column2" dataDxfId="1"/>
    <tableColumn id="3" xr3:uid="{22068261-9759-4CAF-8E70-A7DF7A19B6C0}" name="Column3" dataDxfId="0"/>
    <tableColumn id="4" xr3:uid="{D07CA5E4-36CA-4EC5-B124-5F6E0AD44BF9}" name="Column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keforestnc.gov/sites/default/files/uploads/engineering/esc/bond_progra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32BD-6EC3-4202-8241-1716FD5B4AC0}">
  <sheetPr>
    <pageSetUpPr fitToPage="1"/>
  </sheetPr>
  <dimension ref="A1:I262"/>
  <sheetViews>
    <sheetView showGridLines="0" tabSelected="1" view="pageBreakPreview" topLeftCell="A188" zoomScale="110" zoomScaleNormal="100" zoomScaleSheetLayoutView="110" workbookViewId="0">
      <selection activeCell="B64" sqref="B64"/>
    </sheetView>
  </sheetViews>
  <sheetFormatPr defaultRowHeight="14.5" x14ac:dyDescent="0.35"/>
  <cols>
    <col min="1" max="1" width="35" customWidth="1"/>
    <col min="2" max="2" width="14.81640625" customWidth="1"/>
    <col min="3" max="3" width="11.1796875" customWidth="1"/>
    <col min="4" max="4" width="12.453125" bestFit="1" customWidth="1"/>
    <col min="5" max="5" width="17.453125" style="2" customWidth="1"/>
  </cols>
  <sheetData>
    <row r="1" spans="1:5" x14ac:dyDescent="0.35">
      <c r="A1" s="5"/>
      <c r="B1" s="4"/>
      <c r="C1" s="4"/>
      <c r="D1" s="4"/>
      <c r="E1" s="6"/>
    </row>
    <row r="2" spans="1:5" x14ac:dyDescent="0.35">
      <c r="A2" s="92"/>
      <c r="B2" s="93"/>
      <c r="C2" s="93"/>
      <c r="D2" s="93"/>
      <c r="E2" s="94"/>
    </row>
    <row r="3" spans="1:5" x14ac:dyDescent="0.35">
      <c r="A3" s="95"/>
      <c r="B3" s="96"/>
      <c r="C3" s="96"/>
      <c r="D3" s="96"/>
      <c r="E3" s="97"/>
    </row>
    <row r="4" spans="1:5" x14ac:dyDescent="0.35">
      <c r="A4" s="95"/>
      <c r="B4" s="96"/>
      <c r="C4" s="96"/>
      <c r="D4" s="96"/>
      <c r="E4" s="97"/>
    </row>
    <row r="5" spans="1:5" x14ac:dyDescent="0.35">
      <c r="A5" s="95"/>
      <c r="B5" s="96"/>
      <c r="C5" s="96"/>
      <c r="D5" s="96"/>
      <c r="E5" s="97"/>
    </row>
    <row r="6" spans="1:5" ht="14.5" customHeight="1" x14ac:dyDescent="0.35">
      <c r="A6" s="95"/>
      <c r="B6" s="96"/>
      <c r="C6" s="96"/>
      <c r="D6" s="96"/>
      <c r="E6" s="97"/>
    </row>
    <row r="7" spans="1:5" ht="14.5" customHeight="1" x14ac:dyDescent="0.35">
      <c r="A7" s="98"/>
      <c r="B7" s="99"/>
      <c r="C7" s="99"/>
      <c r="D7" s="99"/>
      <c r="E7" s="100"/>
    </row>
    <row r="8" spans="1:5" ht="14.5" customHeight="1" x14ac:dyDescent="0.35">
      <c r="A8" s="104" t="s">
        <v>0</v>
      </c>
      <c r="B8" s="104"/>
      <c r="C8" s="104"/>
      <c r="D8" s="111" t="s">
        <v>1</v>
      </c>
      <c r="E8" s="112"/>
    </row>
    <row r="9" spans="1:5" ht="14.5" customHeight="1" x14ac:dyDescent="0.35">
      <c r="A9" s="104"/>
      <c r="B9" s="104"/>
      <c r="C9" s="104"/>
      <c r="D9" s="112"/>
      <c r="E9" s="112"/>
    </row>
    <row r="10" spans="1:5" x14ac:dyDescent="0.35">
      <c r="A10" s="32" t="s">
        <v>2</v>
      </c>
      <c r="B10" s="115" t="s">
        <v>3</v>
      </c>
      <c r="C10" s="116"/>
      <c r="D10" s="112"/>
      <c r="E10" s="112"/>
    </row>
    <row r="11" spans="1:5" x14ac:dyDescent="0.35">
      <c r="A11" s="32" t="s">
        <v>4</v>
      </c>
      <c r="B11" s="114" t="s">
        <v>5</v>
      </c>
      <c r="C11" s="114"/>
      <c r="D11" s="112"/>
      <c r="E11" s="112"/>
    </row>
    <row r="12" spans="1:5" x14ac:dyDescent="0.35">
      <c r="A12" s="32" t="s">
        <v>6</v>
      </c>
      <c r="B12" s="114" t="s">
        <v>7</v>
      </c>
      <c r="C12" s="114"/>
      <c r="D12" s="112"/>
      <c r="E12" s="112"/>
    </row>
    <row r="13" spans="1:5" x14ac:dyDescent="0.35">
      <c r="A13" s="32" t="s">
        <v>8</v>
      </c>
      <c r="B13" s="114" t="s">
        <v>9</v>
      </c>
      <c r="C13" s="114"/>
      <c r="D13" s="112"/>
      <c r="E13" s="112"/>
    </row>
    <row r="14" spans="1:5" x14ac:dyDescent="0.35">
      <c r="A14" s="32" t="s">
        <v>10</v>
      </c>
      <c r="B14" s="114" t="s">
        <v>11</v>
      </c>
      <c r="C14" s="114"/>
      <c r="D14" s="112"/>
      <c r="E14" s="112"/>
    </row>
    <row r="15" spans="1:5" x14ac:dyDescent="0.35">
      <c r="A15" s="32" t="s">
        <v>12</v>
      </c>
      <c r="B15" s="114" t="s">
        <v>13</v>
      </c>
      <c r="C15" s="114"/>
      <c r="D15" s="112"/>
      <c r="E15" s="112"/>
    </row>
    <row r="16" spans="1:5" x14ac:dyDescent="0.35">
      <c r="A16" s="32" t="s">
        <v>14</v>
      </c>
      <c r="B16" s="114" t="s">
        <v>15</v>
      </c>
      <c r="C16" s="114"/>
      <c r="D16" s="112"/>
      <c r="E16" s="112"/>
    </row>
    <row r="17" spans="1:5" x14ac:dyDescent="0.35">
      <c r="A17" s="32" t="s">
        <v>16</v>
      </c>
      <c r="B17" s="114" t="s">
        <v>17</v>
      </c>
      <c r="C17" s="114"/>
      <c r="D17" s="113"/>
      <c r="E17" s="113"/>
    </row>
    <row r="18" spans="1:5" x14ac:dyDescent="0.35">
      <c r="A18" s="104" t="s">
        <v>18</v>
      </c>
      <c r="B18" s="104"/>
      <c r="C18" s="104"/>
      <c r="D18" s="104"/>
      <c r="E18" s="104"/>
    </row>
    <row r="19" spans="1:5" x14ac:dyDescent="0.35">
      <c r="A19" s="104"/>
      <c r="B19" s="104"/>
      <c r="C19" s="104"/>
      <c r="D19" s="104"/>
      <c r="E19" s="104"/>
    </row>
    <row r="20" spans="1:5" ht="15" x14ac:dyDescent="0.35">
      <c r="A20" s="117" t="s">
        <v>141</v>
      </c>
      <c r="B20" s="117"/>
      <c r="C20" s="158" t="s">
        <v>147</v>
      </c>
      <c r="D20" s="158"/>
      <c r="E20" s="158"/>
    </row>
    <row r="21" spans="1:5" x14ac:dyDescent="0.35">
      <c r="A21" s="32" t="s">
        <v>19</v>
      </c>
      <c r="B21" s="119" t="s">
        <v>5</v>
      </c>
      <c r="C21" s="119"/>
      <c r="D21" s="119"/>
      <c r="E21" s="119"/>
    </row>
    <row r="22" spans="1:5" x14ac:dyDescent="0.35">
      <c r="A22" s="32" t="s">
        <v>20</v>
      </c>
      <c r="B22" s="119" t="s">
        <v>21</v>
      </c>
      <c r="C22" s="119"/>
      <c r="D22" s="119"/>
      <c r="E22" s="119"/>
    </row>
    <row r="23" spans="1:5" x14ac:dyDescent="0.35">
      <c r="A23" s="32" t="s">
        <v>151</v>
      </c>
      <c r="B23" s="119" t="s">
        <v>152</v>
      </c>
      <c r="C23" s="119"/>
      <c r="D23" s="119"/>
      <c r="E23" s="119"/>
    </row>
    <row r="24" spans="1:5" x14ac:dyDescent="0.35">
      <c r="A24" s="32" t="s">
        <v>23</v>
      </c>
      <c r="B24" s="119" t="s">
        <v>11</v>
      </c>
      <c r="C24" s="119"/>
      <c r="D24" s="119"/>
      <c r="E24" s="119"/>
    </row>
    <row r="25" spans="1:5" x14ac:dyDescent="0.35">
      <c r="A25" s="32" t="s">
        <v>12</v>
      </c>
      <c r="B25" s="119" t="s">
        <v>13</v>
      </c>
      <c r="C25" s="119"/>
      <c r="D25" s="119"/>
      <c r="E25" s="119"/>
    </row>
    <row r="26" spans="1:5" x14ac:dyDescent="0.35">
      <c r="A26" s="32" t="s">
        <v>24</v>
      </c>
      <c r="B26" s="119" t="s">
        <v>25</v>
      </c>
      <c r="C26" s="119"/>
      <c r="D26" s="119"/>
      <c r="E26" s="119"/>
    </row>
    <row r="27" spans="1:5" x14ac:dyDescent="0.35">
      <c r="A27" s="104" t="s">
        <v>26</v>
      </c>
      <c r="B27" s="110"/>
      <c r="C27" s="110"/>
      <c r="D27" s="110"/>
      <c r="E27" s="110"/>
    </row>
    <row r="28" spans="1:5" x14ac:dyDescent="0.35">
      <c r="A28" s="110"/>
      <c r="B28" s="110"/>
      <c r="C28" s="110"/>
      <c r="D28" s="110"/>
      <c r="E28" s="110"/>
    </row>
    <row r="29" spans="1:5" x14ac:dyDescent="0.35">
      <c r="A29" s="32" t="s">
        <v>153</v>
      </c>
      <c r="B29" s="119" t="s">
        <v>5</v>
      </c>
      <c r="C29" s="119"/>
      <c r="D29" s="119"/>
      <c r="E29" s="119"/>
    </row>
    <row r="30" spans="1:5" x14ac:dyDescent="0.35">
      <c r="A30" s="32" t="s">
        <v>14</v>
      </c>
      <c r="B30" s="119" t="s">
        <v>15</v>
      </c>
      <c r="C30" s="119"/>
      <c r="D30" s="119"/>
      <c r="E30" s="119"/>
    </row>
    <row r="31" spans="1:5" x14ac:dyDescent="0.35">
      <c r="A31" s="32" t="s">
        <v>16</v>
      </c>
      <c r="B31" s="119" t="s">
        <v>17</v>
      </c>
      <c r="C31" s="119"/>
      <c r="D31" s="119"/>
      <c r="E31" s="119"/>
    </row>
    <row r="32" spans="1:5" x14ac:dyDescent="0.35">
      <c r="A32" s="32" t="s">
        <v>27</v>
      </c>
      <c r="B32" s="119" t="s">
        <v>11</v>
      </c>
      <c r="C32" s="119"/>
      <c r="D32" s="119"/>
      <c r="E32" s="119"/>
    </row>
    <row r="33" spans="1:9" x14ac:dyDescent="0.35">
      <c r="A33" s="32" t="s">
        <v>12</v>
      </c>
      <c r="B33" s="119" t="s">
        <v>13</v>
      </c>
      <c r="C33" s="119"/>
      <c r="D33" s="119"/>
      <c r="E33" s="119"/>
    </row>
    <row r="34" spans="1:9" x14ac:dyDescent="0.35">
      <c r="A34" s="32" t="s">
        <v>28</v>
      </c>
      <c r="B34" s="119" t="s">
        <v>5</v>
      </c>
      <c r="C34" s="119"/>
      <c r="D34" s="119"/>
      <c r="E34" s="119"/>
    </row>
    <row r="35" spans="1:9" x14ac:dyDescent="0.35">
      <c r="A35" s="32" t="s">
        <v>14</v>
      </c>
      <c r="B35" s="119" t="s">
        <v>22</v>
      </c>
      <c r="C35" s="119"/>
      <c r="D35" s="119"/>
      <c r="E35" s="119"/>
    </row>
    <row r="36" spans="1:9" x14ac:dyDescent="0.35">
      <c r="A36" s="32" t="s">
        <v>16</v>
      </c>
      <c r="B36" s="119" t="s">
        <v>17</v>
      </c>
      <c r="C36" s="119"/>
      <c r="D36" s="119"/>
      <c r="E36" s="119"/>
    </row>
    <row r="37" spans="1:9" x14ac:dyDescent="0.35">
      <c r="A37" s="40"/>
      <c r="B37" s="41"/>
      <c r="C37" s="41"/>
      <c r="D37" s="41"/>
      <c r="E37" s="42"/>
    </row>
    <row r="38" spans="1:9" ht="14.5" customHeight="1" x14ac:dyDescent="0.35">
      <c r="A38" s="107" t="s">
        <v>161</v>
      </c>
      <c r="B38" s="108"/>
      <c r="C38" s="108"/>
      <c r="D38" s="108"/>
      <c r="E38" s="109"/>
    </row>
    <row r="39" spans="1:9" ht="29" x14ac:dyDescent="0.35">
      <c r="A39" s="107"/>
      <c r="B39" s="108"/>
      <c r="C39" s="108"/>
      <c r="D39" s="108"/>
      <c r="E39" s="109"/>
      <c r="I39" s="1" t="s">
        <v>29</v>
      </c>
    </row>
    <row r="40" spans="1:9" x14ac:dyDescent="0.35">
      <c r="A40" s="107"/>
      <c r="B40" s="108"/>
      <c r="C40" s="108"/>
      <c r="D40" s="108"/>
      <c r="E40" s="109"/>
    </row>
    <row r="41" spans="1:9" x14ac:dyDescent="0.35">
      <c r="A41" s="107"/>
      <c r="B41" s="108"/>
      <c r="C41" s="108"/>
      <c r="D41" s="108"/>
      <c r="E41" s="109"/>
    </row>
    <row r="42" spans="1:9" ht="14.5" customHeight="1" x14ac:dyDescent="0.35">
      <c r="A42" s="101" t="s">
        <v>30</v>
      </c>
      <c r="B42" s="102"/>
      <c r="C42" s="102"/>
      <c r="D42" s="102"/>
      <c r="E42" s="103"/>
    </row>
    <row r="43" spans="1:9" x14ac:dyDescent="0.35">
      <c r="A43" s="101"/>
      <c r="B43" s="102"/>
      <c r="C43" s="102"/>
      <c r="D43" s="102"/>
      <c r="E43" s="103"/>
    </row>
    <row r="44" spans="1:9" x14ac:dyDescent="0.35">
      <c r="A44" s="101"/>
      <c r="B44" s="102"/>
      <c r="C44" s="102"/>
      <c r="D44" s="102"/>
      <c r="E44" s="103"/>
    </row>
    <row r="45" spans="1:9" x14ac:dyDescent="0.35">
      <c r="A45" s="101"/>
      <c r="B45" s="102"/>
      <c r="C45" s="102"/>
      <c r="D45" s="102"/>
      <c r="E45" s="103"/>
    </row>
    <row r="46" spans="1:9" x14ac:dyDescent="0.35">
      <c r="A46" s="35"/>
      <c r="B46" s="24"/>
      <c r="C46" s="24"/>
      <c r="D46" s="24"/>
      <c r="E46" s="36"/>
    </row>
    <row r="47" spans="1:9" x14ac:dyDescent="0.35">
      <c r="A47" s="37"/>
      <c r="B47" s="38"/>
      <c r="C47" s="38"/>
      <c r="D47" s="38"/>
      <c r="E47" s="39"/>
    </row>
    <row r="48" spans="1:9" s="7" customFormat="1" x14ac:dyDescent="0.35">
      <c r="A48" s="9"/>
      <c r="B48" s="10"/>
      <c r="C48" s="10"/>
      <c r="D48" s="10"/>
      <c r="E48" s="11"/>
    </row>
    <row r="49" spans="1:5" x14ac:dyDescent="0.35">
      <c r="A49" s="12"/>
      <c r="B49" s="7"/>
      <c r="C49" s="7"/>
      <c r="D49" s="7"/>
      <c r="E49" s="13"/>
    </row>
    <row r="50" spans="1:5" x14ac:dyDescent="0.35">
      <c r="A50" s="43"/>
      <c r="B50" s="28"/>
      <c r="C50" s="28"/>
      <c r="D50" s="28"/>
      <c r="E50" s="44"/>
    </row>
    <row r="51" spans="1:5" x14ac:dyDescent="0.35">
      <c r="A51" s="48"/>
      <c r="B51" s="49"/>
      <c r="C51" s="49"/>
      <c r="D51" s="49"/>
      <c r="E51" s="50"/>
    </row>
    <row r="52" spans="1:5" x14ac:dyDescent="0.35">
      <c r="A52" s="45"/>
      <c r="B52" s="46"/>
      <c r="C52" s="46"/>
      <c r="D52" s="46"/>
      <c r="E52" s="47"/>
    </row>
    <row r="53" spans="1:5" x14ac:dyDescent="0.35">
      <c r="A53" s="14" t="s">
        <v>31</v>
      </c>
      <c r="B53" s="14" t="s">
        <v>32</v>
      </c>
      <c r="C53" s="14" t="s">
        <v>33</v>
      </c>
      <c r="D53" s="14" t="s">
        <v>34</v>
      </c>
      <c r="E53" s="14" t="s">
        <v>35</v>
      </c>
    </row>
    <row r="54" spans="1:5" x14ac:dyDescent="0.35">
      <c r="A54" s="21" t="s">
        <v>160</v>
      </c>
      <c r="B54" s="19"/>
      <c r="C54" s="19" t="s">
        <v>37</v>
      </c>
      <c r="D54" s="20">
        <v>10000</v>
      </c>
      <c r="E54" s="23">
        <f>B54*D54</f>
        <v>0</v>
      </c>
    </row>
    <row r="55" spans="1:5" x14ac:dyDescent="0.35">
      <c r="A55" s="51" t="s">
        <v>36</v>
      </c>
      <c r="B55" s="52"/>
      <c r="C55" s="19" t="s">
        <v>37</v>
      </c>
      <c r="D55" s="54">
        <v>4170</v>
      </c>
      <c r="E55" s="55">
        <f>D55*B55</f>
        <v>0</v>
      </c>
    </row>
    <row r="56" spans="1:5" x14ac:dyDescent="0.35">
      <c r="A56" s="51" t="s">
        <v>135</v>
      </c>
      <c r="B56" s="52"/>
      <c r="C56" s="53" t="s">
        <v>37</v>
      </c>
      <c r="D56" s="54">
        <v>1500</v>
      </c>
      <c r="E56" s="55">
        <f>B56*D56</f>
        <v>0</v>
      </c>
    </row>
    <row r="57" spans="1:5" x14ac:dyDescent="0.35">
      <c r="A57" s="51" t="s">
        <v>38</v>
      </c>
      <c r="B57" s="52"/>
      <c r="C57" s="53" t="s">
        <v>39</v>
      </c>
      <c r="D57" s="54">
        <v>3.75</v>
      </c>
      <c r="E57" s="55">
        <f t="shared" ref="E57:E79" si="0">D57*B57</f>
        <v>0</v>
      </c>
    </row>
    <row r="58" spans="1:5" x14ac:dyDescent="0.35">
      <c r="A58" s="51" t="s">
        <v>40</v>
      </c>
      <c r="B58" s="52"/>
      <c r="C58" s="53" t="s">
        <v>39</v>
      </c>
      <c r="D58" s="54">
        <v>3.75</v>
      </c>
      <c r="E58" s="55">
        <f t="shared" si="0"/>
        <v>0</v>
      </c>
    </row>
    <row r="59" spans="1:5" x14ac:dyDescent="0.35">
      <c r="A59" s="51" t="s">
        <v>41</v>
      </c>
      <c r="B59" s="52"/>
      <c r="C59" s="53" t="s">
        <v>39</v>
      </c>
      <c r="D59" s="55">
        <v>3</v>
      </c>
      <c r="E59" s="55">
        <f t="shared" si="0"/>
        <v>0</v>
      </c>
    </row>
    <row r="60" spans="1:5" x14ac:dyDescent="0.35">
      <c r="A60" s="51" t="s">
        <v>42</v>
      </c>
      <c r="B60" s="52"/>
      <c r="C60" s="53" t="s">
        <v>37</v>
      </c>
      <c r="D60" s="54">
        <v>1704</v>
      </c>
      <c r="E60" s="55">
        <f t="shared" si="0"/>
        <v>0</v>
      </c>
    </row>
    <row r="61" spans="1:5" x14ac:dyDescent="0.35">
      <c r="A61" s="51" t="s">
        <v>134</v>
      </c>
      <c r="B61" s="52"/>
      <c r="C61" s="53" t="s">
        <v>37</v>
      </c>
      <c r="D61" s="54">
        <v>600</v>
      </c>
      <c r="E61" s="55">
        <f t="shared" si="0"/>
        <v>0</v>
      </c>
    </row>
    <row r="62" spans="1:5" ht="26" x14ac:dyDescent="0.35">
      <c r="A62" s="51" t="s">
        <v>136</v>
      </c>
      <c r="B62" s="52"/>
      <c r="C62" s="56" t="s">
        <v>137</v>
      </c>
      <c r="D62" s="54">
        <v>1000</v>
      </c>
      <c r="E62" s="55">
        <f t="shared" si="0"/>
        <v>0</v>
      </c>
    </row>
    <row r="63" spans="1:5" ht="26" x14ac:dyDescent="0.35">
      <c r="A63" s="51" t="s">
        <v>43</v>
      </c>
      <c r="B63" s="52"/>
      <c r="C63" s="56" t="s">
        <v>137</v>
      </c>
      <c r="D63" s="54">
        <v>1000</v>
      </c>
      <c r="E63" s="55">
        <f t="shared" si="0"/>
        <v>0</v>
      </c>
    </row>
    <row r="64" spans="1:5" x14ac:dyDescent="0.35">
      <c r="A64" s="51" t="s">
        <v>44</v>
      </c>
      <c r="B64" s="52"/>
      <c r="C64" s="53" t="s">
        <v>37</v>
      </c>
      <c r="D64" s="54">
        <v>60000</v>
      </c>
      <c r="E64" s="55">
        <f t="shared" si="0"/>
        <v>0</v>
      </c>
    </row>
    <row r="65" spans="1:5" x14ac:dyDescent="0.35">
      <c r="A65" s="51" t="s">
        <v>45</v>
      </c>
      <c r="B65" s="52"/>
      <c r="C65" s="53" t="s">
        <v>37</v>
      </c>
      <c r="D65" s="54">
        <v>225</v>
      </c>
      <c r="E65" s="55">
        <f t="shared" si="0"/>
        <v>0</v>
      </c>
    </row>
    <row r="66" spans="1:5" x14ac:dyDescent="0.35">
      <c r="A66" s="51" t="s">
        <v>46</v>
      </c>
      <c r="B66" s="52"/>
      <c r="C66" s="53" t="s">
        <v>47</v>
      </c>
      <c r="D66" s="54">
        <v>100</v>
      </c>
      <c r="E66" s="55">
        <f t="shared" si="0"/>
        <v>0</v>
      </c>
    </row>
    <row r="67" spans="1:5" x14ac:dyDescent="0.35">
      <c r="A67" s="51" t="s">
        <v>128</v>
      </c>
      <c r="B67" s="52"/>
      <c r="C67" s="53" t="s">
        <v>48</v>
      </c>
      <c r="D67" s="57">
        <v>2000</v>
      </c>
      <c r="E67" s="55">
        <f t="shared" si="0"/>
        <v>0</v>
      </c>
    </row>
    <row r="68" spans="1:5" x14ac:dyDescent="0.35">
      <c r="A68" s="51" t="s">
        <v>129</v>
      </c>
      <c r="B68" s="52"/>
      <c r="C68" s="53" t="s">
        <v>48</v>
      </c>
      <c r="D68" s="57">
        <v>2300</v>
      </c>
      <c r="E68" s="55">
        <f t="shared" si="0"/>
        <v>0</v>
      </c>
    </row>
    <row r="69" spans="1:5" x14ac:dyDescent="0.35">
      <c r="A69" s="51" t="s">
        <v>49</v>
      </c>
      <c r="B69" s="52"/>
      <c r="C69" s="53" t="s">
        <v>50</v>
      </c>
      <c r="D69" s="57">
        <v>6.2</v>
      </c>
      <c r="E69" s="55">
        <f t="shared" si="0"/>
        <v>0</v>
      </c>
    </row>
    <row r="70" spans="1:5" x14ac:dyDescent="0.35">
      <c r="A70" s="51" t="s">
        <v>51</v>
      </c>
      <c r="B70" s="52"/>
      <c r="C70" s="53" t="s">
        <v>37</v>
      </c>
      <c r="D70" s="57">
        <v>1400</v>
      </c>
      <c r="E70" s="55">
        <v>0</v>
      </c>
    </row>
    <row r="71" spans="1:5" x14ac:dyDescent="0.35">
      <c r="A71" s="51" t="s">
        <v>52</v>
      </c>
      <c r="B71" s="52"/>
      <c r="C71" s="53" t="s">
        <v>37</v>
      </c>
      <c r="D71" s="54">
        <v>1550</v>
      </c>
      <c r="E71" s="55">
        <v>0</v>
      </c>
    </row>
    <row r="72" spans="1:5" x14ac:dyDescent="0.35">
      <c r="A72" s="51" t="s">
        <v>53</v>
      </c>
      <c r="B72" s="52"/>
      <c r="C72" s="53" t="s">
        <v>37</v>
      </c>
      <c r="D72" s="54">
        <v>1700</v>
      </c>
      <c r="E72" s="55">
        <f>B72*D72</f>
        <v>0</v>
      </c>
    </row>
    <row r="73" spans="1:5" x14ac:dyDescent="0.35">
      <c r="A73" s="51" t="s">
        <v>54</v>
      </c>
      <c r="B73" s="52"/>
      <c r="C73" s="53" t="s">
        <v>39</v>
      </c>
      <c r="D73" s="54">
        <v>55</v>
      </c>
      <c r="E73" s="55">
        <v>0</v>
      </c>
    </row>
    <row r="74" spans="1:5" x14ac:dyDescent="0.35">
      <c r="A74" s="51" t="s">
        <v>55</v>
      </c>
      <c r="B74" s="52"/>
      <c r="C74" s="53" t="s">
        <v>39</v>
      </c>
      <c r="D74" s="54">
        <v>9</v>
      </c>
      <c r="E74" s="55">
        <v>0</v>
      </c>
    </row>
    <row r="75" spans="1:5" x14ac:dyDescent="0.35">
      <c r="A75" s="51" t="s">
        <v>56</v>
      </c>
      <c r="B75" s="52"/>
      <c r="C75" s="53" t="s">
        <v>39</v>
      </c>
      <c r="D75" s="54">
        <v>11.5</v>
      </c>
      <c r="E75" s="55">
        <v>0</v>
      </c>
    </row>
    <row r="76" spans="1:5" x14ac:dyDescent="0.35">
      <c r="A76" s="51" t="s">
        <v>57</v>
      </c>
      <c r="B76" s="52"/>
      <c r="C76" s="53" t="s">
        <v>50</v>
      </c>
      <c r="D76" s="54">
        <v>10.5</v>
      </c>
      <c r="E76" s="55">
        <v>0</v>
      </c>
    </row>
    <row r="77" spans="1:5" x14ac:dyDescent="0.35">
      <c r="A77" s="58" t="s">
        <v>58</v>
      </c>
      <c r="B77" s="52"/>
      <c r="C77" s="53" t="s">
        <v>37</v>
      </c>
      <c r="D77" s="54">
        <v>135</v>
      </c>
      <c r="E77" s="55">
        <f t="shared" si="0"/>
        <v>0</v>
      </c>
    </row>
    <row r="78" spans="1:5" x14ac:dyDescent="0.35">
      <c r="A78" s="58" t="s">
        <v>59</v>
      </c>
      <c r="B78" s="59"/>
      <c r="C78" s="52" t="s">
        <v>39</v>
      </c>
      <c r="D78" s="60">
        <v>3.5</v>
      </c>
      <c r="E78" s="55">
        <f t="shared" si="0"/>
        <v>0</v>
      </c>
    </row>
    <row r="79" spans="1:5" x14ac:dyDescent="0.35">
      <c r="A79" s="58" t="s">
        <v>60</v>
      </c>
      <c r="B79" s="52"/>
      <c r="C79" s="52" t="s">
        <v>37</v>
      </c>
      <c r="D79" s="60">
        <v>20000</v>
      </c>
      <c r="E79" s="55">
        <f t="shared" si="0"/>
        <v>0</v>
      </c>
    </row>
    <row r="80" spans="1:5" x14ac:dyDescent="0.35">
      <c r="A80" s="58" t="s">
        <v>132</v>
      </c>
      <c r="B80" s="52"/>
      <c r="C80" s="53" t="s">
        <v>133</v>
      </c>
      <c r="D80" s="60"/>
      <c r="E80" s="55">
        <v>0</v>
      </c>
    </row>
    <row r="81" spans="1:5" x14ac:dyDescent="0.35">
      <c r="A81" s="61" t="s">
        <v>61</v>
      </c>
      <c r="B81" s="59"/>
      <c r="C81" s="59"/>
      <c r="D81" s="62"/>
      <c r="E81" s="55">
        <v>0</v>
      </c>
    </row>
    <row r="82" spans="1:5" x14ac:dyDescent="0.35">
      <c r="A82" s="61" t="s">
        <v>61</v>
      </c>
      <c r="B82" s="59"/>
      <c r="C82" s="59"/>
      <c r="D82" s="62"/>
      <c r="E82" s="55">
        <v>0</v>
      </c>
    </row>
    <row r="83" spans="1:5" x14ac:dyDescent="0.35">
      <c r="A83" s="61" t="s">
        <v>61</v>
      </c>
      <c r="B83" s="59"/>
      <c r="C83" s="59"/>
      <c r="D83" s="62"/>
      <c r="E83" s="55">
        <v>0</v>
      </c>
    </row>
    <row r="84" spans="1:5" x14ac:dyDescent="0.35">
      <c r="A84" s="61" t="s">
        <v>61</v>
      </c>
      <c r="B84" s="59"/>
      <c r="C84" s="59"/>
      <c r="D84" s="62"/>
      <c r="E84" s="55">
        <v>0</v>
      </c>
    </row>
    <row r="85" spans="1:5" x14ac:dyDescent="0.35">
      <c r="A85" s="61" t="s">
        <v>61</v>
      </c>
      <c r="B85" s="59"/>
      <c r="C85" s="59"/>
      <c r="D85" s="62"/>
      <c r="E85" s="55">
        <v>0</v>
      </c>
    </row>
    <row r="86" spans="1:5" x14ac:dyDescent="0.35">
      <c r="A86" s="61" t="s">
        <v>61</v>
      </c>
      <c r="B86" s="59"/>
      <c r="C86" s="59"/>
      <c r="D86" s="62"/>
      <c r="E86" s="55">
        <v>0</v>
      </c>
    </row>
    <row r="87" spans="1:5" x14ac:dyDescent="0.35">
      <c r="A87" s="61" t="s">
        <v>61</v>
      </c>
      <c r="B87" s="59"/>
      <c r="C87" s="59"/>
      <c r="D87" s="62"/>
      <c r="E87" s="55">
        <v>0</v>
      </c>
    </row>
    <row r="88" spans="1:5" x14ac:dyDescent="0.35">
      <c r="A88" s="61" t="s">
        <v>61</v>
      </c>
      <c r="B88" s="59"/>
      <c r="C88" s="59"/>
      <c r="D88" s="62"/>
      <c r="E88" s="55">
        <v>0</v>
      </c>
    </row>
    <row r="89" spans="1:5" x14ac:dyDescent="0.35">
      <c r="A89" s="61" t="s">
        <v>61</v>
      </c>
      <c r="B89" s="59"/>
      <c r="C89" s="59"/>
      <c r="D89" s="62"/>
      <c r="E89" s="55">
        <v>0</v>
      </c>
    </row>
    <row r="90" spans="1:5" x14ac:dyDescent="0.35">
      <c r="A90" s="61" t="s">
        <v>61</v>
      </c>
      <c r="B90" s="59"/>
      <c r="C90" s="59"/>
      <c r="D90" s="62"/>
      <c r="E90" s="55">
        <v>0</v>
      </c>
    </row>
    <row r="91" spans="1:5" x14ac:dyDescent="0.35">
      <c r="A91" s="91" t="s">
        <v>62</v>
      </c>
      <c r="B91" s="63"/>
      <c r="C91" s="63"/>
      <c r="D91" s="63"/>
      <c r="E91" s="90">
        <f>SUM(E54:E90)</f>
        <v>0</v>
      </c>
    </row>
    <row r="92" spans="1:5" x14ac:dyDescent="0.35">
      <c r="A92" s="25"/>
      <c r="B92" s="26"/>
      <c r="C92" s="26"/>
      <c r="D92" s="26"/>
      <c r="E92" s="3"/>
    </row>
    <row r="93" spans="1:5" s="8" customFormat="1" x14ac:dyDescent="0.35">
      <c r="A93" s="64"/>
      <c r="B93" s="65"/>
      <c r="C93" s="65"/>
      <c r="D93" s="65"/>
      <c r="E93" s="66"/>
    </row>
    <row r="94" spans="1:5" s="8" customFormat="1" x14ac:dyDescent="0.35">
      <c r="A94" s="67"/>
      <c r="B94" s="68"/>
      <c r="C94" s="68"/>
      <c r="D94" s="68"/>
      <c r="E94" s="69"/>
    </row>
    <row r="95" spans="1:5" x14ac:dyDescent="0.35">
      <c r="A95" s="14" t="s">
        <v>31</v>
      </c>
      <c r="B95" s="14" t="s">
        <v>32</v>
      </c>
      <c r="C95" s="14" t="s">
        <v>33</v>
      </c>
      <c r="D95" s="14" t="s">
        <v>34</v>
      </c>
      <c r="E95" s="14" t="s">
        <v>35</v>
      </c>
    </row>
    <row r="96" spans="1:5" x14ac:dyDescent="0.35">
      <c r="A96" s="51" t="s">
        <v>63</v>
      </c>
      <c r="B96" s="52"/>
      <c r="C96" s="53" t="s">
        <v>37</v>
      </c>
      <c r="D96" s="55">
        <v>5000</v>
      </c>
      <c r="E96" s="70">
        <f>D96*B96</f>
        <v>0</v>
      </c>
    </row>
    <row r="97" spans="1:5" x14ac:dyDescent="0.35">
      <c r="A97" s="51" t="s">
        <v>64</v>
      </c>
      <c r="B97" s="52"/>
      <c r="C97" s="53" t="s">
        <v>37</v>
      </c>
      <c r="D97" s="55">
        <v>7900</v>
      </c>
      <c r="E97" s="70">
        <f t="shared" ref="E97:E119" si="1">D97*B97</f>
        <v>0</v>
      </c>
    </row>
    <row r="98" spans="1:5" x14ac:dyDescent="0.35">
      <c r="A98" s="51" t="s">
        <v>65</v>
      </c>
      <c r="B98" s="52"/>
      <c r="C98" s="53" t="s">
        <v>37</v>
      </c>
      <c r="D98" s="55">
        <v>5800</v>
      </c>
      <c r="E98" s="70">
        <f t="shared" si="1"/>
        <v>0</v>
      </c>
    </row>
    <row r="99" spans="1:5" x14ac:dyDescent="0.35">
      <c r="A99" s="71" t="s">
        <v>66</v>
      </c>
      <c r="B99" s="34"/>
      <c r="C99" s="72" t="s">
        <v>39</v>
      </c>
      <c r="D99" s="70">
        <v>75</v>
      </c>
      <c r="E99" s="70">
        <f t="shared" si="1"/>
        <v>0</v>
      </c>
    </row>
    <row r="100" spans="1:5" x14ac:dyDescent="0.35">
      <c r="A100" s="71" t="s">
        <v>67</v>
      </c>
      <c r="B100" s="34"/>
      <c r="C100" s="72" t="s">
        <v>39</v>
      </c>
      <c r="D100" s="70">
        <v>100</v>
      </c>
      <c r="E100" s="70">
        <f t="shared" si="1"/>
        <v>0</v>
      </c>
    </row>
    <row r="101" spans="1:5" x14ac:dyDescent="0.35">
      <c r="A101" s="71" t="s">
        <v>68</v>
      </c>
      <c r="B101" s="34"/>
      <c r="C101" s="72" t="s">
        <v>39</v>
      </c>
      <c r="D101" s="70">
        <v>150</v>
      </c>
      <c r="E101" s="70">
        <f t="shared" si="1"/>
        <v>0</v>
      </c>
    </row>
    <row r="102" spans="1:5" x14ac:dyDescent="0.35">
      <c r="A102" s="71" t="s">
        <v>69</v>
      </c>
      <c r="B102" s="34"/>
      <c r="C102" s="72" t="s">
        <v>39</v>
      </c>
      <c r="D102" s="70">
        <v>175</v>
      </c>
      <c r="E102" s="70">
        <f t="shared" si="1"/>
        <v>0</v>
      </c>
    </row>
    <row r="103" spans="1:5" x14ac:dyDescent="0.35">
      <c r="A103" s="71" t="s">
        <v>70</v>
      </c>
      <c r="B103" s="34"/>
      <c r="C103" s="72" t="s">
        <v>39</v>
      </c>
      <c r="D103" s="70">
        <v>225</v>
      </c>
      <c r="E103" s="70">
        <f t="shared" si="1"/>
        <v>0</v>
      </c>
    </row>
    <row r="104" spans="1:5" x14ac:dyDescent="0.35">
      <c r="A104" s="71" t="s">
        <v>71</v>
      </c>
      <c r="B104" s="34"/>
      <c r="C104" s="72" t="s">
        <v>39</v>
      </c>
      <c r="D104" s="70">
        <v>250</v>
      </c>
      <c r="E104" s="70">
        <f t="shared" si="1"/>
        <v>0</v>
      </c>
    </row>
    <row r="105" spans="1:5" x14ac:dyDescent="0.35">
      <c r="A105" s="71" t="s">
        <v>72</v>
      </c>
      <c r="B105" s="34"/>
      <c r="C105" s="72" t="s">
        <v>39</v>
      </c>
      <c r="D105" s="70">
        <v>675</v>
      </c>
      <c r="E105" s="70">
        <f t="shared" si="1"/>
        <v>0</v>
      </c>
    </row>
    <row r="106" spans="1:5" x14ac:dyDescent="0.35">
      <c r="A106" s="71" t="s">
        <v>73</v>
      </c>
      <c r="B106" s="34"/>
      <c r="C106" s="72" t="s">
        <v>37</v>
      </c>
      <c r="D106" s="70">
        <v>1500</v>
      </c>
      <c r="E106" s="70">
        <f t="shared" si="1"/>
        <v>0</v>
      </c>
    </row>
    <row r="107" spans="1:5" x14ac:dyDescent="0.35">
      <c r="A107" s="71" t="s">
        <v>74</v>
      </c>
      <c r="B107" s="34"/>
      <c r="C107" s="72" t="s">
        <v>37</v>
      </c>
      <c r="D107" s="70">
        <v>1800</v>
      </c>
      <c r="E107" s="70">
        <f t="shared" si="1"/>
        <v>0</v>
      </c>
    </row>
    <row r="108" spans="1:5" x14ac:dyDescent="0.35">
      <c r="A108" s="71" t="s">
        <v>75</v>
      </c>
      <c r="B108" s="34"/>
      <c r="C108" s="72" t="s">
        <v>37</v>
      </c>
      <c r="D108" s="70">
        <v>1900</v>
      </c>
      <c r="E108" s="70">
        <f t="shared" si="1"/>
        <v>0</v>
      </c>
    </row>
    <row r="109" spans="1:5" x14ac:dyDescent="0.35">
      <c r="A109" s="71" t="s">
        <v>76</v>
      </c>
      <c r="B109" s="34"/>
      <c r="C109" s="72" t="s">
        <v>37</v>
      </c>
      <c r="D109" s="70">
        <v>2400</v>
      </c>
      <c r="E109" s="70">
        <f t="shared" si="1"/>
        <v>0</v>
      </c>
    </row>
    <row r="110" spans="1:5" x14ac:dyDescent="0.35">
      <c r="A110" s="71" t="s">
        <v>77</v>
      </c>
      <c r="B110" s="34"/>
      <c r="C110" s="72" t="s">
        <v>37</v>
      </c>
      <c r="D110" s="70">
        <v>3000</v>
      </c>
      <c r="E110" s="70">
        <f t="shared" si="1"/>
        <v>0</v>
      </c>
    </row>
    <row r="111" spans="1:5" x14ac:dyDescent="0.35">
      <c r="A111" s="71" t="s">
        <v>78</v>
      </c>
      <c r="B111" s="34"/>
      <c r="C111" s="72" t="s">
        <v>79</v>
      </c>
      <c r="D111" s="70">
        <v>2500</v>
      </c>
      <c r="E111" s="70">
        <f t="shared" si="1"/>
        <v>0</v>
      </c>
    </row>
    <row r="112" spans="1:5" x14ac:dyDescent="0.35">
      <c r="A112" s="33" t="s">
        <v>80</v>
      </c>
      <c r="B112" s="34"/>
      <c r="C112" s="159" t="s">
        <v>39</v>
      </c>
      <c r="D112" s="160">
        <v>4</v>
      </c>
      <c r="E112" s="70">
        <f t="shared" si="1"/>
        <v>0</v>
      </c>
    </row>
    <row r="113" spans="1:5" x14ac:dyDescent="0.35">
      <c r="A113" s="33" t="s">
        <v>81</v>
      </c>
      <c r="B113" s="73"/>
      <c r="C113" s="159" t="s">
        <v>39</v>
      </c>
      <c r="D113" s="160">
        <v>4</v>
      </c>
      <c r="E113" s="70">
        <f t="shared" si="1"/>
        <v>0</v>
      </c>
    </row>
    <row r="114" spans="1:5" x14ac:dyDescent="0.35">
      <c r="A114" s="74" t="s">
        <v>61</v>
      </c>
      <c r="B114" s="73"/>
      <c r="C114" s="73"/>
      <c r="D114" s="75"/>
      <c r="E114" s="70">
        <f t="shared" si="1"/>
        <v>0</v>
      </c>
    </row>
    <row r="115" spans="1:5" x14ac:dyDescent="0.35">
      <c r="A115" s="74" t="s">
        <v>61</v>
      </c>
      <c r="B115" s="73"/>
      <c r="C115" s="73"/>
      <c r="D115" s="75"/>
      <c r="E115" s="70">
        <f t="shared" si="1"/>
        <v>0</v>
      </c>
    </row>
    <row r="116" spans="1:5" x14ac:dyDescent="0.35">
      <c r="A116" s="74" t="s">
        <v>61</v>
      </c>
      <c r="B116" s="73"/>
      <c r="C116" s="73"/>
      <c r="D116" s="75"/>
      <c r="E116" s="70">
        <f t="shared" si="1"/>
        <v>0</v>
      </c>
    </row>
    <row r="117" spans="1:5" x14ac:dyDescent="0.35">
      <c r="A117" s="74" t="s">
        <v>61</v>
      </c>
      <c r="B117" s="73"/>
      <c r="C117" s="73"/>
      <c r="D117" s="75"/>
      <c r="E117" s="70">
        <f t="shared" si="1"/>
        <v>0</v>
      </c>
    </row>
    <row r="118" spans="1:5" x14ac:dyDescent="0.35">
      <c r="A118" s="74" t="s">
        <v>61</v>
      </c>
      <c r="B118" s="73"/>
      <c r="C118" s="73"/>
      <c r="D118" s="75"/>
      <c r="E118" s="70">
        <f t="shared" si="1"/>
        <v>0</v>
      </c>
    </row>
    <row r="119" spans="1:5" x14ac:dyDescent="0.35">
      <c r="A119" s="74" t="s">
        <v>61</v>
      </c>
      <c r="B119" s="73"/>
      <c r="C119" s="73"/>
      <c r="D119" s="75"/>
      <c r="E119" s="70">
        <f t="shared" si="1"/>
        <v>0</v>
      </c>
    </row>
    <row r="120" spans="1:5" x14ac:dyDescent="0.35">
      <c r="A120" s="91" t="s">
        <v>82</v>
      </c>
      <c r="B120" s="76"/>
      <c r="C120" s="76"/>
      <c r="D120" s="76"/>
      <c r="E120" s="90">
        <f>SUM(E96:E119)</f>
        <v>0</v>
      </c>
    </row>
    <row r="121" spans="1:5" x14ac:dyDescent="0.35">
      <c r="A121" s="29"/>
      <c r="B121" s="30"/>
      <c r="C121" s="30"/>
      <c r="D121" s="30"/>
      <c r="E121" s="3"/>
    </row>
    <row r="122" spans="1:5" x14ac:dyDescent="0.35">
      <c r="A122" s="77"/>
      <c r="B122" s="78"/>
      <c r="C122" s="78"/>
      <c r="D122" s="78"/>
      <c r="E122" s="79"/>
    </row>
    <row r="123" spans="1:5" x14ac:dyDescent="0.35">
      <c r="A123" s="37"/>
      <c r="B123" s="38"/>
      <c r="C123" s="38"/>
      <c r="D123" s="38"/>
      <c r="E123" s="39"/>
    </row>
    <row r="124" spans="1:5" x14ac:dyDescent="0.35">
      <c r="A124" s="80" t="s">
        <v>31</v>
      </c>
      <c r="B124" s="80" t="s">
        <v>32</v>
      </c>
      <c r="C124" s="80" t="s">
        <v>33</v>
      </c>
      <c r="D124" s="80" t="s">
        <v>34</v>
      </c>
      <c r="E124" s="80" t="s">
        <v>35</v>
      </c>
    </row>
    <row r="125" spans="1:5" x14ac:dyDescent="0.35">
      <c r="A125" s="51" t="s">
        <v>83</v>
      </c>
      <c r="B125" s="52"/>
      <c r="C125" s="53" t="s">
        <v>84</v>
      </c>
      <c r="D125" s="81">
        <v>8</v>
      </c>
      <c r="E125" s="70">
        <f>D125*B125</f>
        <v>0</v>
      </c>
    </row>
    <row r="126" spans="1:5" x14ac:dyDescent="0.35">
      <c r="A126" s="51" t="s">
        <v>85</v>
      </c>
      <c r="B126" s="52"/>
      <c r="C126" s="53" t="s">
        <v>84</v>
      </c>
      <c r="D126" s="81">
        <v>12</v>
      </c>
      <c r="E126" s="70">
        <f t="shared" ref="E126:E142" si="2">D126*B126</f>
        <v>0</v>
      </c>
    </row>
    <row r="127" spans="1:5" x14ac:dyDescent="0.35">
      <c r="A127" s="51" t="s">
        <v>86</v>
      </c>
      <c r="B127" s="52"/>
      <c r="C127" s="53" t="s">
        <v>84</v>
      </c>
      <c r="D127" s="81">
        <v>15</v>
      </c>
      <c r="E127" s="70">
        <f t="shared" si="2"/>
        <v>0</v>
      </c>
    </row>
    <row r="128" spans="1:5" x14ac:dyDescent="0.35">
      <c r="A128" s="51" t="s">
        <v>87</v>
      </c>
      <c r="B128" s="52"/>
      <c r="C128" s="53" t="s">
        <v>84</v>
      </c>
      <c r="D128" s="81">
        <v>8</v>
      </c>
      <c r="E128" s="70">
        <f t="shared" si="2"/>
        <v>0</v>
      </c>
    </row>
    <row r="129" spans="1:5" x14ac:dyDescent="0.35">
      <c r="A129" s="51" t="s">
        <v>88</v>
      </c>
      <c r="B129" s="52"/>
      <c r="C129" s="53" t="s">
        <v>84</v>
      </c>
      <c r="D129" s="81">
        <v>12</v>
      </c>
      <c r="E129" s="70">
        <f t="shared" si="2"/>
        <v>0</v>
      </c>
    </row>
    <row r="130" spans="1:5" x14ac:dyDescent="0.35">
      <c r="A130" s="51" t="s">
        <v>89</v>
      </c>
      <c r="B130" s="52"/>
      <c r="C130" s="53" t="s">
        <v>84</v>
      </c>
      <c r="D130" s="81">
        <v>15</v>
      </c>
      <c r="E130" s="70">
        <f t="shared" si="2"/>
        <v>0</v>
      </c>
    </row>
    <row r="131" spans="1:5" x14ac:dyDescent="0.35">
      <c r="A131" s="51" t="s">
        <v>90</v>
      </c>
      <c r="B131" s="52"/>
      <c r="C131" s="53" t="s">
        <v>47</v>
      </c>
      <c r="D131" s="81">
        <v>75</v>
      </c>
      <c r="E131" s="70">
        <f t="shared" si="2"/>
        <v>0</v>
      </c>
    </row>
    <row r="132" spans="1:5" x14ac:dyDescent="0.35">
      <c r="A132" s="51" t="s">
        <v>91</v>
      </c>
      <c r="B132" s="52"/>
      <c r="C132" s="53" t="s">
        <v>47</v>
      </c>
      <c r="D132" s="81">
        <v>100</v>
      </c>
      <c r="E132" s="70">
        <f t="shared" si="2"/>
        <v>0</v>
      </c>
    </row>
    <row r="133" spans="1:5" x14ac:dyDescent="0.35">
      <c r="A133" s="51" t="s">
        <v>92</v>
      </c>
      <c r="B133" s="52"/>
      <c r="C133" s="53" t="s">
        <v>47</v>
      </c>
      <c r="D133" s="81">
        <v>100</v>
      </c>
      <c r="E133" s="70">
        <f t="shared" si="2"/>
        <v>0</v>
      </c>
    </row>
    <row r="134" spans="1:5" x14ac:dyDescent="0.35">
      <c r="A134" s="51" t="s">
        <v>93</v>
      </c>
      <c r="B134" s="52"/>
      <c r="C134" s="53" t="s">
        <v>47</v>
      </c>
      <c r="D134" s="81">
        <v>50</v>
      </c>
      <c r="E134" s="70">
        <f t="shared" si="2"/>
        <v>0</v>
      </c>
    </row>
    <row r="135" spans="1:5" x14ac:dyDescent="0.35">
      <c r="A135" s="51" t="s">
        <v>94</v>
      </c>
      <c r="B135" s="52"/>
      <c r="C135" s="53" t="s">
        <v>84</v>
      </c>
      <c r="D135" s="20">
        <v>9</v>
      </c>
      <c r="E135" s="70">
        <v>0</v>
      </c>
    </row>
    <row r="136" spans="1:5" x14ac:dyDescent="0.35">
      <c r="A136" s="51" t="s">
        <v>95</v>
      </c>
      <c r="B136" s="52"/>
      <c r="C136" s="53" t="s">
        <v>84</v>
      </c>
      <c r="D136" s="20">
        <v>12</v>
      </c>
      <c r="E136" s="70">
        <v>0</v>
      </c>
    </row>
    <row r="137" spans="1:5" x14ac:dyDescent="0.35">
      <c r="A137" s="51" t="s">
        <v>96</v>
      </c>
      <c r="B137" s="52"/>
      <c r="C137" s="53" t="s">
        <v>84</v>
      </c>
      <c r="D137" s="20">
        <v>15</v>
      </c>
      <c r="E137" s="70">
        <v>0</v>
      </c>
    </row>
    <row r="138" spans="1:5" x14ac:dyDescent="0.35">
      <c r="A138" s="82" t="s">
        <v>97</v>
      </c>
      <c r="B138" s="52"/>
      <c r="C138" s="53" t="s">
        <v>84</v>
      </c>
      <c r="D138" s="20">
        <v>4</v>
      </c>
      <c r="E138" s="70">
        <v>0</v>
      </c>
    </row>
    <row r="139" spans="1:5" x14ac:dyDescent="0.35">
      <c r="A139" s="51" t="s">
        <v>98</v>
      </c>
      <c r="B139" s="52"/>
      <c r="C139" s="53" t="s">
        <v>39</v>
      </c>
      <c r="D139" s="81">
        <v>20</v>
      </c>
      <c r="E139" s="70">
        <f t="shared" si="2"/>
        <v>0</v>
      </c>
    </row>
    <row r="140" spans="1:5" x14ac:dyDescent="0.35">
      <c r="A140" s="51" t="s">
        <v>130</v>
      </c>
      <c r="B140" s="52"/>
      <c r="C140" s="53" t="s">
        <v>39</v>
      </c>
      <c r="D140" s="81">
        <v>45</v>
      </c>
      <c r="E140" s="70">
        <f>B140*D140</f>
        <v>0</v>
      </c>
    </row>
    <row r="141" spans="1:5" x14ac:dyDescent="0.35">
      <c r="A141" s="51" t="s">
        <v>99</v>
      </c>
      <c r="B141" s="52"/>
      <c r="C141" s="53" t="s">
        <v>37</v>
      </c>
      <c r="D141" s="81">
        <v>2400</v>
      </c>
      <c r="E141" s="70">
        <f t="shared" si="2"/>
        <v>0</v>
      </c>
    </row>
    <row r="142" spans="1:5" x14ac:dyDescent="0.35">
      <c r="A142" s="51" t="s">
        <v>100</v>
      </c>
      <c r="B142" s="52"/>
      <c r="C142" s="53" t="s">
        <v>84</v>
      </c>
      <c r="D142" s="81">
        <v>60</v>
      </c>
      <c r="E142" s="70">
        <f t="shared" si="2"/>
        <v>0</v>
      </c>
    </row>
    <row r="143" spans="1:5" x14ac:dyDescent="0.35">
      <c r="A143" s="51" t="s">
        <v>101</v>
      </c>
      <c r="B143" s="52"/>
      <c r="C143" s="53" t="s">
        <v>84</v>
      </c>
      <c r="D143" s="81">
        <v>75</v>
      </c>
      <c r="E143" s="70">
        <f>B143*D143</f>
        <v>0</v>
      </c>
    </row>
    <row r="144" spans="1:5" x14ac:dyDescent="0.35">
      <c r="A144" s="51" t="s">
        <v>102</v>
      </c>
      <c r="B144" s="52"/>
      <c r="C144" s="53" t="s">
        <v>84</v>
      </c>
      <c r="D144" s="81">
        <v>60</v>
      </c>
      <c r="E144" s="70">
        <v>0</v>
      </c>
    </row>
    <row r="145" spans="1:5" x14ac:dyDescent="0.35">
      <c r="A145" s="58" t="s">
        <v>103</v>
      </c>
      <c r="B145" s="83"/>
      <c r="C145" s="161" t="s">
        <v>37</v>
      </c>
      <c r="D145" s="162">
        <v>490</v>
      </c>
      <c r="E145" s="70">
        <f>D145*B144</f>
        <v>0</v>
      </c>
    </row>
    <row r="146" spans="1:5" x14ac:dyDescent="0.35">
      <c r="A146" s="58" t="s">
        <v>104</v>
      </c>
      <c r="B146" s="52"/>
      <c r="C146" s="161" t="s">
        <v>105</v>
      </c>
      <c r="D146" s="162">
        <v>280</v>
      </c>
      <c r="E146" s="70">
        <f t="shared" ref="E146:E160" si="3">D146*B146</f>
        <v>0</v>
      </c>
    </row>
    <row r="147" spans="1:5" x14ac:dyDescent="0.35">
      <c r="A147" s="51" t="s">
        <v>106</v>
      </c>
      <c r="B147" s="52"/>
      <c r="C147" s="161" t="s">
        <v>37</v>
      </c>
      <c r="D147" s="162">
        <v>500000</v>
      </c>
      <c r="E147" s="70">
        <f t="shared" si="3"/>
        <v>0</v>
      </c>
    </row>
    <row r="148" spans="1:5" x14ac:dyDescent="0.35">
      <c r="A148" s="51" t="s">
        <v>107</v>
      </c>
      <c r="B148" s="52"/>
      <c r="C148" s="161" t="s">
        <v>105</v>
      </c>
      <c r="D148" s="162">
        <v>1550</v>
      </c>
      <c r="E148" s="70">
        <f t="shared" si="3"/>
        <v>0</v>
      </c>
    </row>
    <row r="149" spans="1:5" x14ac:dyDescent="0.35">
      <c r="A149" s="51" t="s">
        <v>108</v>
      </c>
      <c r="B149" s="52"/>
      <c r="C149" s="161" t="s">
        <v>105</v>
      </c>
      <c r="D149" s="162">
        <v>6000</v>
      </c>
      <c r="E149" s="70">
        <f>D148*B148</f>
        <v>0</v>
      </c>
    </row>
    <row r="150" spans="1:5" x14ac:dyDescent="0.35">
      <c r="A150" s="51" t="s">
        <v>109</v>
      </c>
      <c r="B150" s="52"/>
      <c r="C150" s="161" t="s">
        <v>39</v>
      </c>
      <c r="D150" s="162">
        <v>1.5</v>
      </c>
      <c r="E150" s="70">
        <f>D149*B149</f>
        <v>0</v>
      </c>
    </row>
    <row r="151" spans="1:5" x14ac:dyDescent="0.35">
      <c r="A151" s="51" t="s">
        <v>110</v>
      </c>
      <c r="B151" s="52"/>
      <c r="C151" s="161" t="s">
        <v>39</v>
      </c>
      <c r="D151" s="162">
        <v>3</v>
      </c>
      <c r="E151" s="70">
        <f>D150*B151</f>
        <v>0</v>
      </c>
    </row>
    <row r="152" spans="1:5" x14ac:dyDescent="0.35">
      <c r="A152" s="51" t="s">
        <v>111</v>
      </c>
      <c r="B152" s="52"/>
      <c r="C152" s="161" t="s">
        <v>39</v>
      </c>
      <c r="D152" s="162">
        <v>11</v>
      </c>
      <c r="E152" s="70">
        <f>D151*B152</f>
        <v>0</v>
      </c>
    </row>
    <row r="153" spans="1:5" x14ac:dyDescent="0.35">
      <c r="A153" s="61" t="s">
        <v>61</v>
      </c>
      <c r="B153" s="52"/>
      <c r="C153" s="52"/>
      <c r="D153" s="84"/>
      <c r="E153" s="70">
        <f t="shared" si="3"/>
        <v>0</v>
      </c>
    </row>
    <row r="154" spans="1:5" x14ac:dyDescent="0.35">
      <c r="A154" s="61" t="s">
        <v>61</v>
      </c>
      <c r="B154" s="52"/>
      <c r="C154" s="52"/>
      <c r="D154" s="84"/>
      <c r="E154" s="70">
        <f t="shared" si="3"/>
        <v>0</v>
      </c>
    </row>
    <row r="155" spans="1:5" x14ac:dyDescent="0.35">
      <c r="A155" s="61" t="s">
        <v>61</v>
      </c>
      <c r="B155" s="52"/>
      <c r="C155" s="52"/>
      <c r="D155" s="84"/>
      <c r="E155" s="70">
        <f t="shared" si="3"/>
        <v>0</v>
      </c>
    </row>
    <row r="156" spans="1:5" x14ac:dyDescent="0.35">
      <c r="A156" s="61" t="s">
        <v>61</v>
      </c>
      <c r="B156" s="59"/>
      <c r="C156" s="59"/>
      <c r="D156" s="85"/>
      <c r="E156" s="70">
        <f t="shared" si="3"/>
        <v>0</v>
      </c>
    </row>
    <row r="157" spans="1:5" x14ac:dyDescent="0.35">
      <c r="A157" s="61" t="s">
        <v>61</v>
      </c>
      <c r="B157" s="59"/>
      <c r="C157" s="59"/>
      <c r="D157" s="85"/>
      <c r="E157" s="70">
        <f t="shared" si="3"/>
        <v>0</v>
      </c>
    </row>
    <row r="158" spans="1:5" x14ac:dyDescent="0.35">
      <c r="A158" s="61" t="s">
        <v>61</v>
      </c>
      <c r="B158" s="59"/>
      <c r="C158" s="59"/>
      <c r="D158" s="85"/>
      <c r="E158" s="70">
        <f t="shared" si="3"/>
        <v>0</v>
      </c>
    </row>
    <row r="159" spans="1:5" x14ac:dyDescent="0.35">
      <c r="A159" s="61" t="s">
        <v>61</v>
      </c>
      <c r="B159" s="59"/>
      <c r="C159" s="59"/>
      <c r="D159" s="85"/>
      <c r="E159" s="70">
        <f t="shared" si="3"/>
        <v>0</v>
      </c>
    </row>
    <row r="160" spans="1:5" x14ac:dyDescent="0.35">
      <c r="A160" s="61" t="s">
        <v>61</v>
      </c>
      <c r="B160" s="59"/>
      <c r="C160" s="59"/>
      <c r="D160" s="85"/>
      <c r="E160" s="70">
        <f t="shared" si="3"/>
        <v>0</v>
      </c>
    </row>
    <row r="161" spans="1:5" x14ac:dyDescent="0.35">
      <c r="A161" s="105" t="s">
        <v>112</v>
      </c>
      <c r="B161" s="106"/>
      <c r="C161" s="106"/>
      <c r="D161" s="106"/>
      <c r="E161" s="90">
        <f>SUM(E125:E160)</f>
        <v>0</v>
      </c>
    </row>
    <row r="162" spans="1:5" x14ac:dyDescent="0.35">
      <c r="A162" s="31"/>
      <c r="B162" s="31"/>
      <c r="C162" s="31"/>
      <c r="D162" s="31"/>
      <c r="E162" s="3"/>
    </row>
    <row r="163" spans="1:5" x14ac:dyDescent="0.35">
      <c r="A163" s="77"/>
      <c r="B163" s="78"/>
      <c r="C163" s="78"/>
      <c r="D163" s="78"/>
      <c r="E163" s="79"/>
    </row>
    <row r="164" spans="1:5" x14ac:dyDescent="0.35">
      <c r="A164" s="37"/>
      <c r="B164" s="38"/>
      <c r="C164" s="38"/>
      <c r="D164" s="38"/>
      <c r="E164" s="39"/>
    </row>
    <row r="165" spans="1:5" x14ac:dyDescent="0.35">
      <c r="A165" s="14" t="s">
        <v>31</v>
      </c>
      <c r="B165" s="14" t="s">
        <v>32</v>
      </c>
      <c r="C165" s="14" t="s">
        <v>33</v>
      </c>
      <c r="D165" s="14" t="s">
        <v>34</v>
      </c>
      <c r="E165" s="14" t="s">
        <v>35</v>
      </c>
    </row>
    <row r="166" spans="1:5" x14ac:dyDescent="0.35">
      <c r="A166" s="51" t="s">
        <v>113</v>
      </c>
      <c r="B166" s="52"/>
      <c r="C166" s="53" t="s">
        <v>37</v>
      </c>
      <c r="D166" s="55">
        <v>400</v>
      </c>
      <c r="E166" s="70">
        <f>D166*B166</f>
        <v>0</v>
      </c>
    </row>
    <row r="167" spans="1:5" ht="25.5" x14ac:dyDescent="0.35">
      <c r="A167" s="82" t="s">
        <v>114</v>
      </c>
      <c r="B167" s="52"/>
      <c r="C167" s="53" t="s">
        <v>37</v>
      </c>
      <c r="D167" s="84"/>
      <c r="E167" s="70">
        <f>D167*B167</f>
        <v>0</v>
      </c>
    </row>
    <row r="168" spans="1:5" x14ac:dyDescent="0.35">
      <c r="A168" s="82" t="s">
        <v>115</v>
      </c>
      <c r="B168" s="52"/>
      <c r="C168" s="53" t="s">
        <v>84</v>
      </c>
      <c r="D168" s="55">
        <v>19.5</v>
      </c>
      <c r="E168" s="70">
        <f>D168*B168</f>
        <v>0</v>
      </c>
    </row>
    <row r="169" spans="1:5" x14ac:dyDescent="0.35">
      <c r="A169" s="51" t="s">
        <v>116</v>
      </c>
      <c r="B169" s="52"/>
      <c r="C169" s="53" t="s">
        <v>39</v>
      </c>
      <c r="D169" s="81">
        <v>60</v>
      </c>
      <c r="E169" s="70">
        <f>D169*B169</f>
        <v>0</v>
      </c>
    </row>
    <row r="170" spans="1:5" x14ac:dyDescent="0.35">
      <c r="A170" s="51" t="s">
        <v>117</v>
      </c>
      <c r="B170" s="52"/>
      <c r="C170" s="53" t="s">
        <v>37</v>
      </c>
      <c r="D170" s="81">
        <v>390</v>
      </c>
      <c r="E170" s="70"/>
    </row>
    <row r="171" spans="1:5" x14ac:dyDescent="0.35">
      <c r="A171" s="58" t="s">
        <v>118</v>
      </c>
      <c r="B171" s="52"/>
      <c r="C171" s="53" t="s">
        <v>37</v>
      </c>
      <c r="D171" s="81">
        <v>400</v>
      </c>
      <c r="E171" s="70">
        <f>D171*B171</f>
        <v>0</v>
      </c>
    </row>
    <row r="172" spans="1:5" x14ac:dyDescent="0.35">
      <c r="A172" s="58" t="s">
        <v>119</v>
      </c>
      <c r="B172" s="52"/>
      <c r="C172" s="53" t="s">
        <v>37</v>
      </c>
      <c r="D172" s="81">
        <v>176</v>
      </c>
      <c r="E172" s="70">
        <f t="shared" ref="E172:E182" si="4">D172*B172</f>
        <v>0</v>
      </c>
    </row>
    <row r="173" spans="1:5" x14ac:dyDescent="0.35">
      <c r="A173" s="58" t="s">
        <v>120</v>
      </c>
      <c r="B173" s="52"/>
      <c r="C173" s="53" t="s">
        <v>37</v>
      </c>
      <c r="D173" s="81">
        <v>1480</v>
      </c>
      <c r="E173" s="70">
        <f t="shared" si="4"/>
        <v>0</v>
      </c>
    </row>
    <row r="174" spans="1:5" x14ac:dyDescent="0.35">
      <c r="A174" s="58" t="s">
        <v>121</v>
      </c>
      <c r="B174" s="52"/>
      <c r="C174" s="53" t="s">
        <v>37</v>
      </c>
      <c r="D174" s="55">
        <v>400</v>
      </c>
      <c r="E174" s="70">
        <f t="shared" si="4"/>
        <v>0</v>
      </c>
    </row>
    <row r="175" spans="1:5" ht="25.5" x14ac:dyDescent="0.35">
      <c r="A175" s="86" t="s">
        <v>127</v>
      </c>
      <c r="B175" s="52"/>
      <c r="C175" s="53" t="s">
        <v>37</v>
      </c>
      <c r="D175" s="84"/>
      <c r="E175" s="70">
        <f t="shared" si="4"/>
        <v>0</v>
      </c>
    </row>
    <row r="176" spans="1:5" x14ac:dyDescent="0.35">
      <c r="A176" s="58" t="s">
        <v>131</v>
      </c>
      <c r="B176" s="52"/>
      <c r="C176" s="53" t="s">
        <v>39</v>
      </c>
      <c r="D176" s="55">
        <v>12</v>
      </c>
      <c r="E176" s="70">
        <f t="shared" si="4"/>
        <v>0</v>
      </c>
    </row>
    <row r="177" spans="1:5" x14ac:dyDescent="0.35">
      <c r="A177" s="61" t="s">
        <v>61</v>
      </c>
      <c r="B177" s="52"/>
      <c r="C177" s="52"/>
      <c r="D177" s="84"/>
      <c r="E177" s="70">
        <f>D177*B177</f>
        <v>0</v>
      </c>
    </row>
    <row r="178" spans="1:5" x14ac:dyDescent="0.35">
      <c r="A178" s="61" t="s">
        <v>61</v>
      </c>
      <c r="B178" s="52"/>
      <c r="C178" s="52"/>
      <c r="D178" s="84"/>
      <c r="E178" s="70">
        <f>B178*D178</f>
        <v>0</v>
      </c>
    </row>
    <row r="179" spans="1:5" x14ac:dyDescent="0.35">
      <c r="A179" s="61" t="s">
        <v>61</v>
      </c>
      <c r="B179" s="52"/>
      <c r="C179" s="52"/>
      <c r="D179" s="84"/>
      <c r="E179" s="70">
        <f>B179*D179</f>
        <v>0</v>
      </c>
    </row>
    <row r="180" spans="1:5" x14ac:dyDescent="0.35">
      <c r="A180" s="61" t="s">
        <v>61</v>
      </c>
      <c r="B180" s="52"/>
      <c r="C180" s="52"/>
      <c r="D180" s="84"/>
      <c r="E180" s="70">
        <f>D180*B180</f>
        <v>0</v>
      </c>
    </row>
    <row r="181" spans="1:5" x14ac:dyDescent="0.35">
      <c r="A181" s="61" t="s">
        <v>61</v>
      </c>
      <c r="B181" s="52"/>
      <c r="C181" s="52"/>
      <c r="D181" s="84"/>
      <c r="E181" s="70">
        <f t="shared" si="4"/>
        <v>0</v>
      </c>
    </row>
    <row r="182" spans="1:5" x14ac:dyDescent="0.35">
      <c r="A182" s="61" t="s">
        <v>61</v>
      </c>
      <c r="B182" s="52"/>
      <c r="C182" s="52"/>
      <c r="D182" s="84"/>
      <c r="E182" s="70">
        <f t="shared" si="4"/>
        <v>0</v>
      </c>
    </row>
    <row r="183" spans="1:5" x14ac:dyDescent="0.35">
      <c r="A183" s="105" t="s">
        <v>122</v>
      </c>
      <c r="B183" s="106"/>
      <c r="C183" s="106"/>
      <c r="D183" s="106"/>
      <c r="E183" s="90">
        <f>SUM(E166:E182)</f>
        <v>0</v>
      </c>
    </row>
    <row r="184" spans="1:5" x14ac:dyDescent="0.35">
      <c r="A184" s="31"/>
      <c r="B184" s="31"/>
      <c r="C184" s="31"/>
      <c r="D184" s="31"/>
      <c r="E184" s="3"/>
    </row>
    <row r="185" spans="1:5" x14ac:dyDescent="0.35">
      <c r="A185" s="104" t="s">
        <v>142</v>
      </c>
      <c r="B185" s="104"/>
      <c r="C185" s="104"/>
      <c r="D185" s="104"/>
      <c r="E185" s="104"/>
    </row>
    <row r="186" spans="1:5" x14ac:dyDescent="0.35">
      <c r="A186" s="104"/>
      <c r="B186" s="104"/>
      <c r="C186" s="104"/>
      <c r="D186" s="104"/>
      <c r="E186" s="104"/>
    </row>
    <row r="187" spans="1:5" x14ac:dyDescent="0.35">
      <c r="A187" s="120" t="s">
        <v>123</v>
      </c>
      <c r="B187" s="121"/>
      <c r="C187" s="121"/>
      <c r="D187" s="121"/>
      <c r="E187" s="122"/>
    </row>
    <row r="188" spans="1:5" ht="31.5" customHeight="1" x14ac:dyDescent="0.35">
      <c r="A188" s="123"/>
      <c r="B188" s="124"/>
      <c r="C188" s="124"/>
      <c r="D188" s="124"/>
      <c r="E188" s="125"/>
    </row>
    <row r="189" spans="1:5" ht="24.5" customHeight="1" x14ac:dyDescent="0.35">
      <c r="A189" s="87" t="s">
        <v>19</v>
      </c>
      <c r="B189" s="118" t="str">
        <f>B21</f>
        <v>Name</v>
      </c>
      <c r="C189" s="118"/>
      <c r="D189" s="118"/>
      <c r="E189" s="118"/>
    </row>
    <row r="190" spans="1:5" ht="24.5" customHeight="1" x14ac:dyDescent="0.35">
      <c r="A190" s="87" t="s">
        <v>20</v>
      </c>
      <c r="B190" s="118" t="str">
        <f>B22</f>
        <v>Phase</v>
      </c>
      <c r="C190" s="118"/>
      <c r="D190" s="118"/>
      <c r="E190" s="118"/>
    </row>
    <row r="191" spans="1:5" ht="34.5" customHeight="1" x14ac:dyDescent="0.35">
      <c r="A191" s="129" t="s">
        <v>149</v>
      </c>
      <c r="B191" s="130"/>
      <c r="C191" s="135" t="str">
        <f>C20</f>
        <v>Erosion &amp; Sediment Control Security</v>
      </c>
      <c r="D191" s="135"/>
      <c r="E191" s="136"/>
    </row>
    <row r="192" spans="1:5" ht="30.5" customHeight="1" x14ac:dyDescent="0.35">
      <c r="A192" s="131" t="s">
        <v>154</v>
      </c>
      <c r="B192" s="132"/>
      <c r="C192" s="137">
        <f>VLOOKUP(C20,Sheet2!A1:C8,2,FALSE)</f>
        <v>0</v>
      </c>
      <c r="D192" s="137"/>
      <c r="E192" s="138"/>
    </row>
    <row r="193" spans="1:5" ht="31" customHeight="1" x14ac:dyDescent="0.35">
      <c r="A193" s="131" t="s">
        <v>155</v>
      </c>
      <c r="B193" s="132"/>
      <c r="C193" s="139">
        <f>VLOOKUP(C20,Sheet2!A1:D8,4,FALSE)</f>
        <v>1.25</v>
      </c>
      <c r="D193" s="139"/>
      <c r="E193" s="140"/>
    </row>
    <row r="194" spans="1:5" ht="30.5" customHeight="1" x14ac:dyDescent="0.35">
      <c r="A194" s="133" t="s">
        <v>156</v>
      </c>
      <c r="B194" s="134"/>
      <c r="C194" s="141">
        <f>VLOOKUP(C20,Sheet2!A1:D8,3,FALSE)</f>
        <v>0</v>
      </c>
      <c r="D194" s="141"/>
      <c r="E194" s="142"/>
    </row>
    <row r="195" spans="1:5" ht="24.5" customHeight="1" x14ac:dyDescent="0.35">
      <c r="A195" s="143" t="s">
        <v>148</v>
      </c>
      <c r="B195" s="144"/>
      <c r="C195" s="144"/>
      <c r="D195" s="144"/>
      <c r="E195" s="145"/>
    </row>
    <row r="196" spans="1:5" ht="14.5" customHeight="1" x14ac:dyDescent="0.35">
      <c r="A196" s="146"/>
      <c r="B196" s="147"/>
      <c r="C196" s="147"/>
      <c r="D196" s="147"/>
      <c r="E196" s="148"/>
    </row>
    <row r="197" spans="1:5" x14ac:dyDescent="0.35">
      <c r="A197" s="146"/>
      <c r="B197" s="147"/>
      <c r="C197" s="147"/>
      <c r="D197" s="147"/>
      <c r="E197" s="148"/>
    </row>
    <row r="198" spans="1:5" ht="33" customHeight="1" x14ac:dyDescent="0.35">
      <c r="A198" s="146"/>
      <c r="B198" s="147"/>
      <c r="C198" s="147"/>
      <c r="D198" s="147"/>
      <c r="E198" s="148"/>
    </row>
    <row r="199" spans="1:5" ht="54.5" customHeight="1" x14ac:dyDescent="0.35">
      <c r="A199" s="149" t="s">
        <v>157</v>
      </c>
      <c r="B199" s="150"/>
      <c r="C199" s="150"/>
      <c r="D199" s="150"/>
      <c r="E199" s="151"/>
    </row>
    <row r="200" spans="1:5" ht="29" customHeight="1" x14ac:dyDescent="0.35">
      <c r="A200" s="152" t="s">
        <v>158</v>
      </c>
      <c r="B200" s="153"/>
      <c r="C200" s="153"/>
      <c r="D200" s="153"/>
      <c r="E200" s="154"/>
    </row>
    <row r="201" spans="1:5" ht="15" customHeight="1" x14ac:dyDescent="0.35">
      <c r="A201" s="155" t="s">
        <v>159</v>
      </c>
      <c r="B201" s="156"/>
      <c r="C201" s="156"/>
      <c r="D201" s="156"/>
      <c r="E201" s="157"/>
    </row>
    <row r="202" spans="1:5" ht="15" customHeight="1" x14ac:dyDescent="0.35">
      <c r="A202" s="155"/>
      <c r="B202" s="156"/>
      <c r="C202" s="156"/>
      <c r="D202" s="156"/>
      <c r="E202" s="157"/>
    </row>
    <row r="203" spans="1:5" ht="15" customHeight="1" x14ac:dyDescent="0.35">
      <c r="A203" s="155"/>
      <c r="B203" s="156"/>
      <c r="C203" s="156"/>
      <c r="D203" s="156"/>
      <c r="E203" s="157"/>
    </row>
    <row r="204" spans="1:5" ht="14.5" customHeight="1" x14ac:dyDescent="0.35">
      <c r="A204" s="155"/>
      <c r="B204" s="156"/>
      <c r="C204" s="156"/>
      <c r="D204" s="156"/>
      <c r="E204" s="157"/>
    </row>
    <row r="205" spans="1:5" ht="14.5" customHeight="1" x14ac:dyDescent="0.35">
      <c r="A205" s="155"/>
      <c r="B205" s="156"/>
      <c r="C205" s="156"/>
      <c r="D205" s="156"/>
      <c r="E205" s="157"/>
    </row>
    <row r="206" spans="1:5" ht="22" customHeight="1" x14ac:dyDescent="0.35">
      <c r="A206" s="155"/>
      <c r="B206" s="156"/>
      <c r="C206" s="156"/>
      <c r="D206" s="156"/>
      <c r="E206" s="157"/>
    </row>
    <row r="207" spans="1:5" ht="12" customHeight="1" x14ac:dyDescent="0.35">
      <c r="A207" s="88"/>
      <c r="B207" s="27"/>
      <c r="C207" s="27"/>
      <c r="D207" s="27"/>
      <c r="E207" s="89"/>
    </row>
    <row r="208" spans="1:5" ht="36.5" customHeight="1" x14ac:dyDescent="0.35">
      <c r="A208" s="126" t="s">
        <v>124</v>
      </c>
      <c r="B208" s="127"/>
      <c r="C208" s="127"/>
      <c r="D208" s="127"/>
      <c r="E208" s="128"/>
    </row>
    <row r="209" spans="1:5" ht="40" customHeight="1" x14ac:dyDescent="0.35">
      <c r="A209" s="18"/>
      <c r="B209" s="18"/>
      <c r="C209" s="18"/>
      <c r="D209" s="18"/>
      <c r="E209" s="18"/>
    </row>
    <row r="210" spans="1:5" x14ac:dyDescent="0.35">
      <c r="A210" s="16"/>
      <c r="E210"/>
    </row>
    <row r="211" spans="1:5" x14ac:dyDescent="0.35">
      <c r="E211"/>
    </row>
    <row r="212" spans="1:5" ht="14.5" customHeight="1" x14ac:dyDescent="0.35">
      <c r="E212"/>
    </row>
    <row r="213" spans="1:5" x14ac:dyDescent="0.35">
      <c r="E213"/>
    </row>
    <row r="214" spans="1:5" x14ac:dyDescent="0.35">
      <c r="E214"/>
    </row>
    <row r="215" spans="1:5" x14ac:dyDescent="0.35">
      <c r="E215"/>
    </row>
    <row r="216" spans="1:5" ht="14.5" customHeight="1" x14ac:dyDescent="0.35">
      <c r="E216"/>
    </row>
    <row r="217" spans="1:5" x14ac:dyDescent="0.35">
      <c r="E217"/>
    </row>
    <row r="218" spans="1:5" x14ac:dyDescent="0.35">
      <c r="E218"/>
    </row>
    <row r="219" spans="1:5" x14ac:dyDescent="0.35">
      <c r="E219"/>
    </row>
    <row r="220" spans="1:5" ht="14.5" customHeight="1" x14ac:dyDescent="0.35">
      <c r="E220"/>
    </row>
    <row r="221" spans="1:5" ht="14.5" customHeight="1" x14ac:dyDescent="0.35">
      <c r="E221"/>
    </row>
    <row r="222" spans="1:5" ht="14.5" customHeight="1" x14ac:dyDescent="0.35">
      <c r="E222"/>
    </row>
    <row r="223" spans="1:5" ht="14.5" customHeight="1" x14ac:dyDescent="0.35">
      <c r="E223"/>
    </row>
    <row r="224" spans="1:5" x14ac:dyDescent="0.35">
      <c r="E224"/>
    </row>
    <row r="225" spans="5:5" x14ac:dyDescent="0.35">
      <c r="E225"/>
    </row>
    <row r="226" spans="5:5" x14ac:dyDescent="0.35">
      <c r="E226"/>
    </row>
    <row r="227" spans="5:5" x14ac:dyDescent="0.35">
      <c r="E227"/>
    </row>
    <row r="228" spans="5:5" x14ac:dyDescent="0.35">
      <c r="E228"/>
    </row>
    <row r="229" spans="5:5" x14ac:dyDescent="0.35">
      <c r="E229"/>
    </row>
    <row r="230" spans="5:5" x14ac:dyDescent="0.35">
      <c r="E230"/>
    </row>
    <row r="231" spans="5:5" x14ac:dyDescent="0.35">
      <c r="E231"/>
    </row>
    <row r="232" spans="5:5" x14ac:dyDescent="0.35">
      <c r="E232"/>
    </row>
    <row r="233" spans="5:5" x14ac:dyDescent="0.35">
      <c r="E233"/>
    </row>
    <row r="234" spans="5:5" x14ac:dyDescent="0.35">
      <c r="E234"/>
    </row>
    <row r="235" spans="5:5" x14ac:dyDescent="0.35">
      <c r="E235"/>
    </row>
    <row r="236" spans="5:5" x14ac:dyDescent="0.35">
      <c r="E236"/>
    </row>
    <row r="237" spans="5:5" x14ac:dyDescent="0.35">
      <c r="E237"/>
    </row>
    <row r="238" spans="5:5" x14ac:dyDescent="0.35">
      <c r="E238"/>
    </row>
    <row r="239" spans="5:5" x14ac:dyDescent="0.35">
      <c r="E239"/>
    </row>
    <row r="240" spans="5:5" x14ac:dyDescent="0.35">
      <c r="E240"/>
    </row>
    <row r="241" spans="5:5" x14ac:dyDescent="0.35">
      <c r="E241"/>
    </row>
    <row r="242" spans="5:5" x14ac:dyDescent="0.35">
      <c r="E242"/>
    </row>
    <row r="243" spans="5:5" x14ac:dyDescent="0.35">
      <c r="E243"/>
    </row>
    <row r="244" spans="5:5" x14ac:dyDescent="0.35">
      <c r="E244"/>
    </row>
    <row r="245" spans="5:5" x14ac:dyDescent="0.35">
      <c r="E245"/>
    </row>
    <row r="246" spans="5:5" x14ac:dyDescent="0.35">
      <c r="E246"/>
    </row>
    <row r="247" spans="5:5" x14ac:dyDescent="0.35">
      <c r="E247"/>
    </row>
    <row r="248" spans="5:5" x14ac:dyDescent="0.35">
      <c r="E248"/>
    </row>
    <row r="249" spans="5:5" x14ac:dyDescent="0.35">
      <c r="E249"/>
    </row>
    <row r="250" spans="5:5" x14ac:dyDescent="0.35">
      <c r="E250"/>
    </row>
    <row r="251" spans="5:5" x14ac:dyDescent="0.35">
      <c r="E251"/>
    </row>
    <row r="252" spans="5:5" x14ac:dyDescent="0.35">
      <c r="E252"/>
    </row>
    <row r="253" spans="5:5" x14ac:dyDescent="0.35">
      <c r="E253"/>
    </row>
    <row r="254" spans="5:5" x14ac:dyDescent="0.35">
      <c r="E254"/>
    </row>
    <row r="255" spans="5:5" x14ac:dyDescent="0.35">
      <c r="E255"/>
    </row>
    <row r="256" spans="5:5" x14ac:dyDescent="0.35">
      <c r="E256"/>
    </row>
    <row r="257" spans="5:5" x14ac:dyDescent="0.35">
      <c r="E257"/>
    </row>
    <row r="258" spans="5:5" x14ac:dyDescent="0.35">
      <c r="E258"/>
    </row>
    <row r="259" spans="5:5" x14ac:dyDescent="0.35">
      <c r="E259"/>
    </row>
    <row r="260" spans="5:5" x14ac:dyDescent="0.35">
      <c r="E260"/>
    </row>
    <row r="261" spans="5:5" x14ac:dyDescent="0.35">
      <c r="E261"/>
    </row>
    <row r="262" spans="5:5" x14ac:dyDescent="0.35">
      <c r="E262"/>
    </row>
  </sheetData>
  <sheetProtection algorithmName="SHA-512" hashValue="suIX9UpaRH2INgCkUWhUqkv7qztNY8SFGE7k6V4vMzzmd/i6IJapjET+rbr5l4cnY9hgwTwgpKzItRJpbZ8msQ==" saltValue="TM1Xnyer5WTgj8SFdr7JYA==" spinCount="100000" sheet="1" selectLockedCells="1"/>
  <mergeCells count="50">
    <mergeCell ref="B32:E32"/>
    <mergeCell ref="B33:E33"/>
    <mergeCell ref="B34:E34"/>
    <mergeCell ref="B35:E35"/>
    <mergeCell ref="B36:E36"/>
    <mergeCell ref="A208:E208"/>
    <mergeCell ref="A191:B191"/>
    <mergeCell ref="A192:B192"/>
    <mergeCell ref="A193:B193"/>
    <mergeCell ref="A194:B194"/>
    <mergeCell ref="C191:E191"/>
    <mergeCell ref="C192:E192"/>
    <mergeCell ref="C193:E193"/>
    <mergeCell ref="C194:E194"/>
    <mergeCell ref="A195:E198"/>
    <mergeCell ref="A199:E199"/>
    <mergeCell ref="A200:E200"/>
    <mergeCell ref="A201:E206"/>
    <mergeCell ref="A20:B20"/>
    <mergeCell ref="C20:E20"/>
    <mergeCell ref="B189:E189"/>
    <mergeCell ref="B190:E190"/>
    <mergeCell ref="B21:E21"/>
    <mergeCell ref="B22:E22"/>
    <mergeCell ref="B23:E23"/>
    <mergeCell ref="B24:E24"/>
    <mergeCell ref="B25:E25"/>
    <mergeCell ref="B26:E26"/>
    <mergeCell ref="B29:E29"/>
    <mergeCell ref="A183:D183"/>
    <mergeCell ref="A185:E186"/>
    <mergeCell ref="A187:E188"/>
    <mergeCell ref="B30:E30"/>
    <mergeCell ref="B31:E31"/>
    <mergeCell ref="A2:E7"/>
    <mergeCell ref="A42:E45"/>
    <mergeCell ref="A8:C9"/>
    <mergeCell ref="A161:D161"/>
    <mergeCell ref="A38:E41"/>
    <mergeCell ref="A27:E28"/>
    <mergeCell ref="A18:E19"/>
    <mergeCell ref="D8:E17"/>
    <mergeCell ref="B11:C11"/>
    <mergeCell ref="B10:C10"/>
    <mergeCell ref="B12:C12"/>
    <mergeCell ref="B13:C13"/>
    <mergeCell ref="B14:C14"/>
    <mergeCell ref="B15:C15"/>
    <mergeCell ref="B16:C16"/>
    <mergeCell ref="B17:C17"/>
  </mergeCells>
  <hyperlinks>
    <hyperlink ref="A208:E208" r:id="rId1" display="For more information on the development bond process, please click here. " xr:uid="{AB5A2E4D-9C07-42AF-A154-76B168F2CC65}"/>
  </hyperlinks>
  <pageMargins left="0.7" right="0.7" top="0.75" bottom="0.75" header="0.3" footer="0.3"/>
  <pageSetup scale="99" fitToHeight="6" orientation="portrait" r:id="rId2"/>
  <headerFooter>
    <oddFooter>&amp;RUpdated 10/2024</oddFooter>
  </headerFooter>
  <ignoredErrors>
    <ignoredError sqref="E140 E55:E56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295C9-D8DE-473A-BDC0-9DC376A83BB7}">
          <x14:formula1>
            <xm:f>Sheet2!$A$2:$A$8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3747-A25F-4121-B3F6-D41F6F6BC940}">
  <dimension ref="A1:G20"/>
  <sheetViews>
    <sheetView workbookViewId="0">
      <selection activeCell="B15" sqref="B15"/>
    </sheetView>
  </sheetViews>
  <sheetFormatPr defaultRowHeight="14.5" x14ac:dyDescent="0.35"/>
  <cols>
    <col min="1" max="3" width="37.7265625" customWidth="1"/>
    <col min="4" max="4" width="20.08984375" customWidth="1"/>
    <col min="5" max="5" width="36.81640625" customWidth="1"/>
    <col min="6" max="6" width="20.6328125" customWidth="1"/>
    <col min="7" max="7" width="32.36328125" customWidth="1"/>
    <col min="8" max="8" width="15.26953125" customWidth="1"/>
  </cols>
  <sheetData>
    <row r="1" spans="1:7" x14ac:dyDescent="0.35">
      <c r="A1" t="s">
        <v>144</v>
      </c>
      <c r="B1" t="s">
        <v>145</v>
      </c>
      <c r="C1" t="s">
        <v>146</v>
      </c>
      <c r="D1" t="s">
        <v>150</v>
      </c>
      <c r="F1" s="15"/>
      <c r="G1" s="15"/>
    </row>
    <row r="2" spans="1:7" x14ac:dyDescent="0.35">
      <c r="A2" t="s">
        <v>147</v>
      </c>
      <c r="B2" s="22">
        <f>Sheet1!E91+Sheet1!E120+Sheet1!E161+Sheet1!E183</f>
        <v>0</v>
      </c>
      <c r="C2" s="22">
        <f>B2*1.25</f>
        <v>0</v>
      </c>
      <c r="D2" s="17">
        <v>1.25</v>
      </c>
      <c r="F2" s="15"/>
      <c r="G2" s="15"/>
    </row>
    <row r="3" spans="1:7" x14ac:dyDescent="0.35">
      <c r="A3" t="s">
        <v>125</v>
      </c>
      <c r="B3" s="22">
        <f>Sheet1!E183+Sheet1!E161+Sheet1!E120+Sheet1!E91</f>
        <v>0</v>
      </c>
      <c r="C3" s="22">
        <f>B3*1.25</f>
        <v>0</v>
      </c>
      <c r="D3" s="17">
        <v>1.25</v>
      </c>
    </row>
    <row r="4" spans="1:7" x14ac:dyDescent="0.35">
      <c r="A4" t="s">
        <v>126</v>
      </c>
      <c r="B4" s="22">
        <f>Sheet1!E91+Sheet1!E120+Sheet1!E161+Sheet1!E183</f>
        <v>0</v>
      </c>
      <c r="C4" s="22">
        <f>B4*0.25</f>
        <v>0</v>
      </c>
      <c r="D4" s="17">
        <v>0.25</v>
      </c>
      <c r="F4" s="15"/>
      <c r="G4" s="15"/>
    </row>
    <row r="5" spans="1:7" x14ac:dyDescent="0.35">
      <c r="A5" t="s">
        <v>138</v>
      </c>
      <c r="B5" s="22">
        <f>Sheet1!E183+Sheet1!E161+Sheet1!E120+Sheet1!E91</f>
        <v>0</v>
      </c>
      <c r="C5" s="22">
        <f>B5</f>
        <v>0</v>
      </c>
      <c r="D5" s="17">
        <v>1</v>
      </c>
      <c r="F5" s="15"/>
      <c r="G5" s="15"/>
    </row>
    <row r="6" spans="1:7" x14ac:dyDescent="0.35">
      <c r="A6" t="s">
        <v>139</v>
      </c>
      <c r="B6" s="22">
        <f>Sheet1!E91+Sheet1!E120+Sheet1!E161+Sheet1!E183</f>
        <v>0</v>
      </c>
      <c r="C6" s="22">
        <f>B6*1.5</f>
        <v>0</v>
      </c>
      <c r="D6" s="17">
        <v>1.5</v>
      </c>
    </row>
    <row r="7" spans="1:7" x14ac:dyDescent="0.35">
      <c r="A7" t="s">
        <v>143</v>
      </c>
      <c r="B7" s="22">
        <f>Sheet1!E183+Sheet1!E161+Sheet1!E120+Sheet1!E91</f>
        <v>0</v>
      </c>
      <c r="C7" s="22">
        <f>B7*1.5</f>
        <v>0</v>
      </c>
      <c r="D7" s="17">
        <v>1.5</v>
      </c>
      <c r="F7" s="15"/>
      <c r="G7" s="15"/>
    </row>
    <row r="8" spans="1:7" x14ac:dyDescent="0.35">
      <c r="A8" t="s">
        <v>140</v>
      </c>
      <c r="B8" s="22">
        <f>Sheet1!E91+Sheet1!E120+Sheet1!E161+Sheet1!E183</f>
        <v>0</v>
      </c>
      <c r="C8" s="22">
        <f>B8</f>
        <v>0</v>
      </c>
      <c r="D8" s="17">
        <v>1</v>
      </c>
      <c r="F8" s="15"/>
      <c r="G8" s="15"/>
    </row>
    <row r="10" spans="1:7" x14ac:dyDescent="0.35">
      <c r="F10" s="15"/>
      <c r="G10" s="15"/>
    </row>
    <row r="11" spans="1:7" x14ac:dyDescent="0.35">
      <c r="F11" s="15"/>
      <c r="G11" s="15"/>
    </row>
    <row r="13" spans="1:7" x14ac:dyDescent="0.35">
      <c r="F13" s="15"/>
      <c r="G13" s="15"/>
    </row>
    <row r="14" spans="1:7" x14ac:dyDescent="0.35">
      <c r="F14" s="15"/>
      <c r="G14" s="15"/>
    </row>
    <row r="16" spans="1:7" x14ac:dyDescent="0.35">
      <c r="F16" s="15"/>
      <c r="G16" s="15"/>
    </row>
    <row r="17" spans="6:7" x14ac:dyDescent="0.35">
      <c r="F17" s="15"/>
      <c r="G17" s="15"/>
    </row>
    <row r="19" spans="6:7" x14ac:dyDescent="0.35">
      <c r="F19" s="15"/>
      <c r="G19" s="15"/>
    </row>
    <row r="20" spans="6:7" x14ac:dyDescent="0.35">
      <c r="F20" s="15"/>
      <c r="G20" s="15"/>
    </row>
  </sheetData>
  <phoneticPr fontId="2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99799e-3f6b-470b-b5d3-30505eaad84e">
      <Terms xmlns="http://schemas.microsoft.com/office/infopath/2007/PartnerControls"/>
    </lcf76f155ced4ddcb4097134ff3c332f>
    <TaxCatchAll xmlns="a4e5c005-e843-4632-8d02-12d418238ab8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6FB8884D9343B464CD7A6AE02DE3" ma:contentTypeVersion="24" ma:contentTypeDescription="Create a new document." ma:contentTypeScope="" ma:versionID="527588c8fbb6080b09d91a7a710bc229">
  <xsd:schema xmlns:xsd="http://www.w3.org/2001/XMLSchema" xmlns:xs="http://www.w3.org/2001/XMLSchema" xmlns:p="http://schemas.microsoft.com/office/2006/metadata/properties" xmlns:ns1="http://schemas.microsoft.com/sharepoint/v3" xmlns:ns2="a4e5c005-e843-4632-8d02-12d418238ab8" xmlns:ns3="0599799e-3f6b-470b-b5d3-30505eaad84e" targetNamespace="http://schemas.microsoft.com/office/2006/metadata/properties" ma:root="true" ma:fieldsID="5957b9ab25190c02afd7a2396a6248a7" ns1:_="" ns2:_="" ns3:_="">
    <xsd:import namespace="http://schemas.microsoft.com/sharepoint/v3"/>
    <xsd:import namespace="a4e5c005-e843-4632-8d02-12d418238ab8"/>
    <xsd:import namespace="0599799e-3f6b-470b-b5d3-30505eaad84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5c005-e843-4632-8d02-12d418238a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f7bd8b-c152-4582-beae-8777041fa649}" ma:internalName="TaxCatchAll" ma:showField="CatchAllData" ma:web="a4e5c005-e843-4632-8d02-12d418238a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9799e-3f6b-470b-b5d3-30505eaa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1e3b28-c0b5-4e90-9c15-2828c11c8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C8D31-5AC0-4F3A-AB5A-07849C50A1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D18CE-FBD7-4016-B1B6-C28E40081047}">
  <ds:schemaRefs>
    <ds:schemaRef ds:uri="http://schemas.microsoft.com/office/2006/metadata/properties"/>
    <ds:schemaRef ds:uri="http://schemas.microsoft.com/office/infopath/2007/PartnerControls"/>
    <ds:schemaRef ds:uri="0599799e-3f6b-470b-b5d3-30505eaad84e"/>
    <ds:schemaRef ds:uri="a4e5c005-e843-4632-8d02-12d418238ab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EC254EA-D540-471F-9E2F-261433A77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e5c005-e843-4632-8d02-12d418238ab8"/>
    <ds:schemaRef ds:uri="0599799e-3f6b-470b-b5d3-30505eaad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Watkins, Jessica</dc:creator>
  <cp:keywords/>
  <dc:description/>
  <cp:lastModifiedBy>Watkins, Jessica</cp:lastModifiedBy>
  <cp:revision/>
  <cp:lastPrinted>2025-02-19T14:38:27Z</cp:lastPrinted>
  <dcterms:created xsi:type="dcterms:W3CDTF">2022-05-22T11:44:12Z</dcterms:created>
  <dcterms:modified xsi:type="dcterms:W3CDTF">2025-02-19T14:54:17Z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0x010100D35C6FB8884D9343B464CD7A6AE02DE3</vt:lpwstr>
  </property>
  <property fmtid="{D5CDD505-2E9C-101B-9397-08002B2CF9AE}" pid="3" name="MediaServiceImageTags">
    <vt:lpwstr/>
  </property>
  <property fmtid="{D5CDD505-2E9C-101B-9397-08002B2CF9AE}" pid="4" name="_ReviewCycleID">
    <vt:i4>1104696724</vt:i4>
  </property>
  <property fmtid="{D5CDD505-2E9C-101B-9397-08002B2CF9AE}" pid="5" name="_NewReviewCycle">
    <vt:lpwstr/>
  </property>
</Properties>
</file>